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0400" windowHeight="12600"/>
  </bookViews>
  <sheets>
    <sheet name="Lapas1" sheetId="1" r:id="rId1"/>
    <sheet name="Lapas2" sheetId="2" r:id="rId2"/>
    <sheet name="Lapas3" sheetId="3" r:id="rId3"/>
  </sheets>
  <calcPr calcId="145621"/>
</workbook>
</file>

<file path=xl/calcChain.xml><?xml version="1.0" encoding="utf-8"?>
<calcChain xmlns="http://schemas.openxmlformats.org/spreadsheetml/2006/main">
  <c r="L55" i="1" l="1"/>
  <c r="K55" i="1"/>
  <c r="L54" i="1"/>
  <c r="K54" i="1"/>
  <c r="L53" i="1"/>
  <c r="K53" i="1"/>
  <c r="L52" i="1"/>
  <c r="K52" i="1"/>
  <c r="L51" i="1"/>
  <c r="K51" i="1"/>
  <c r="L50" i="1"/>
  <c r="K50" i="1"/>
  <c r="L49" i="1"/>
  <c r="K49" i="1"/>
  <c r="L48" i="1"/>
  <c r="K48" i="1"/>
  <c r="L47" i="1"/>
  <c r="K47" i="1"/>
  <c r="L46" i="1"/>
  <c r="K46" i="1"/>
  <c r="L45" i="1"/>
  <c r="K45" i="1"/>
  <c r="L44" i="1"/>
  <c r="K44" i="1"/>
  <c r="L43" i="1"/>
  <c r="K43" i="1"/>
  <c r="L42" i="1"/>
  <c r="K42" i="1"/>
  <c r="L41" i="1"/>
  <c r="K41" i="1"/>
  <c r="L40" i="1"/>
  <c r="K40" i="1"/>
  <c r="L39" i="1"/>
  <c r="K39" i="1"/>
  <c r="L38" i="1"/>
  <c r="K38" i="1"/>
  <c r="L37" i="1"/>
  <c r="K37" i="1"/>
  <c r="L36" i="1"/>
  <c r="K36" i="1"/>
  <c r="L35" i="1"/>
  <c r="K35" i="1"/>
  <c r="L34" i="1"/>
  <c r="K34" i="1"/>
  <c r="L33" i="1"/>
  <c r="K33" i="1"/>
  <c r="L32" i="1"/>
  <c r="K32" i="1"/>
  <c r="L31" i="1"/>
  <c r="K31" i="1"/>
  <c r="L30" i="1"/>
  <c r="K30" i="1"/>
  <c r="L29" i="1"/>
  <c r="K29" i="1"/>
  <c r="L28" i="1"/>
  <c r="K28" i="1"/>
  <c r="L27" i="1"/>
  <c r="K27" i="1"/>
  <c r="L26" i="1"/>
  <c r="K26" i="1"/>
  <c r="L7" i="1" l="1"/>
  <c r="L8" i="1"/>
  <c r="L9" i="1"/>
  <c r="L10" i="1"/>
  <c r="L11" i="1"/>
  <c r="L12" i="1"/>
  <c r="L13" i="1"/>
  <c r="L14" i="1"/>
  <c r="L15" i="1"/>
  <c r="L16" i="1"/>
  <c r="L17" i="1"/>
  <c r="L18" i="1"/>
  <c r="L56" i="1" s="1"/>
  <c r="L19" i="1"/>
  <c r="L20" i="1"/>
  <c r="L21" i="1"/>
  <c r="L22" i="1"/>
  <c r="M22" i="1" s="1"/>
  <c r="N22" i="1" s="1"/>
  <c r="L23" i="1"/>
  <c r="L24" i="1"/>
  <c r="L25" i="1"/>
  <c r="M30" i="1"/>
  <c r="N30" i="1" s="1"/>
  <c r="M34" i="1"/>
  <c r="N34" i="1" s="1"/>
  <c r="M38" i="1"/>
  <c r="N38" i="1" s="1"/>
  <c r="M46" i="1"/>
  <c r="N46" i="1" s="1"/>
  <c r="M50" i="1"/>
  <c r="N50" i="1" s="1"/>
  <c r="M54" i="1"/>
  <c r="N54" i="1" s="1"/>
  <c r="K7" i="1"/>
  <c r="K8" i="1"/>
  <c r="K9" i="1"/>
  <c r="M9" i="1" s="1"/>
  <c r="N9" i="1" s="1"/>
  <c r="K10" i="1"/>
  <c r="M10" i="1" s="1"/>
  <c r="N10" i="1" s="1"/>
  <c r="K11" i="1"/>
  <c r="K12" i="1"/>
  <c r="K13" i="1"/>
  <c r="M13" i="1" s="1"/>
  <c r="N13" i="1" s="1"/>
  <c r="K14" i="1"/>
  <c r="M14" i="1" s="1"/>
  <c r="N14" i="1" s="1"/>
  <c r="K15" i="1"/>
  <c r="K16" i="1"/>
  <c r="K17" i="1"/>
  <c r="K18" i="1"/>
  <c r="K19" i="1"/>
  <c r="K20" i="1"/>
  <c r="K21" i="1"/>
  <c r="M21" i="1" s="1"/>
  <c r="N21" i="1" s="1"/>
  <c r="K22" i="1"/>
  <c r="K23" i="1"/>
  <c r="K24" i="1"/>
  <c r="K25" i="1"/>
  <c r="M25" i="1" s="1"/>
  <c r="N25" i="1" s="1"/>
  <c r="M29" i="1"/>
  <c r="N29" i="1" s="1"/>
  <c r="M33" i="1"/>
  <c r="N33" i="1" s="1"/>
  <c r="M37" i="1"/>
  <c r="N37" i="1" s="1"/>
  <c r="M41" i="1"/>
  <c r="N41" i="1" s="1"/>
  <c r="M45" i="1"/>
  <c r="N45" i="1" s="1"/>
  <c r="M49" i="1"/>
  <c r="N49" i="1" s="1"/>
  <c r="M53" i="1"/>
  <c r="N53" i="1" s="1"/>
  <c r="L6" i="1"/>
  <c r="K6" i="1"/>
  <c r="M6" i="1" s="1"/>
  <c r="N6" i="1" s="1"/>
  <c r="M55" i="1"/>
  <c r="N55" i="1" s="1"/>
  <c r="M52" i="1"/>
  <c r="N52" i="1" s="1"/>
  <c r="M51" i="1"/>
  <c r="N51" i="1" s="1"/>
  <c r="M48" i="1"/>
  <c r="N48" i="1" s="1"/>
  <c r="M47" i="1"/>
  <c r="N47" i="1" s="1"/>
  <c r="M44" i="1"/>
  <c r="N44" i="1" s="1"/>
  <c r="M43" i="1"/>
  <c r="N43" i="1" s="1"/>
  <c r="M42" i="1"/>
  <c r="N42" i="1" s="1"/>
  <c r="M40" i="1"/>
  <c r="N40" i="1" s="1"/>
  <c r="M39" i="1"/>
  <c r="N39" i="1" s="1"/>
  <c r="M36" i="1"/>
  <c r="N36" i="1" s="1"/>
  <c r="M35" i="1"/>
  <c r="N35" i="1" s="1"/>
  <c r="M32" i="1"/>
  <c r="N32" i="1" s="1"/>
  <c r="M31" i="1"/>
  <c r="N31" i="1" s="1"/>
  <c r="M28" i="1"/>
  <c r="N28" i="1" s="1"/>
  <c r="M27" i="1"/>
  <c r="N27" i="1" s="1"/>
  <c r="M26" i="1"/>
  <c r="N26" i="1" s="1"/>
  <c r="M24" i="1"/>
  <c r="N24" i="1" s="1"/>
  <c r="M23" i="1"/>
  <c r="N23" i="1" s="1"/>
  <c r="M20" i="1"/>
  <c r="N20" i="1" s="1"/>
  <c r="M19" i="1"/>
  <c r="N19" i="1" s="1"/>
  <c r="M17" i="1"/>
  <c r="N17" i="1" s="1"/>
  <c r="M16" i="1"/>
  <c r="N16" i="1" s="1"/>
  <c r="M15" i="1"/>
  <c r="N15" i="1" s="1"/>
  <c r="M12" i="1"/>
  <c r="N12" i="1" s="1"/>
  <c r="M11" i="1"/>
  <c r="N11" i="1" s="1"/>
  <c r="M8" i="1"/>
  <c r="N8" i="1" s="1"/>
  <c r="M7" i="1"/>
  <c r="N7" i="1" s="1"/>
  <c r="M18" i="1" l="1"/>
  <c r="N18" i="1" s="1"/>
  <c r="K56" i="1"/>
  <c r="M56" i="1" s="1"/>
  <c r="N56" i="1" s="1"/>
  <c r="E55" i="1"/>
  <c r="E54" i="1"/>
  <c r="E53" i="1"/>
  <c r="E52" i="1"/>
  <c r="F52" i="1" s="1"/>
  <c r="E51" i="1"/>
  <c r="E50" i="1"/>
  <c r="E49" i="1"/>
  <c r="E48" i="1"/>
  <c r="F48" i="1" s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F55" i="1"/>
  <c r="F54" i="1"/>
  <c r="F53" i="1"/>
  <c r="F51" i="1"/>
  <c r="F50" i="1"/>
  <c r="F49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C56" i="1" l="1"/>
  <c r="E14" i="1" l="1"/>
  <c r="F14" i="1" s="1"/>
  <c r="I14" i="1"/>
  <c r="J14" i="1" s="1"/>
  <c r="I7" i="1" l="1"/>
  <c r="J7" i="1" s="1"/>
  <c r="I8" i="1"/>
  <c r="J8" i="1" s="1"/>
  <c r="I9" i="1"/>
  <c r="J9" i="1" s="1"/>
  <c r="I10" i="1"/>
  <c r="J10" i="1" s="1"/>
  <c r="I11" i="1"/>
  <c r="J11" i="1" s="1"/>
  <c r="I12" i="1"/>
  <c r="J12" i="1" s="1"/>
  <c r="I13" i="1"/>
  <c r="J13" i="1" s="1"/>
  <c r="I15" i="1"/>
  <c r="J15" i="1" s="1"/>
  <c r="I26" i="1"/>
  <c r="J26" i="1" s="1"/>
  <c r="I27" i="1"/>
  <c r="J27" i="1" s="1"/>
  <c r="I28" i="1"/>
  <c r="J28" i="1" s="1"/>
  <c r="I29" i="1"/>
  <c r="J29" i="1" s="1"/>
  <c r="I30" i="1"/>
  <c r="J30" i="1" s="1"/>
  <c r="I31" i="1"/>
  <c r="J31" i="1" s="1"/>
  <c r="I32" i="1"/>
  <c r="J32" i="1" s="1"/>
  <c r="I33" i="1"/>
  <c r="J33" i="1" s="1"/>
  <c r="I34" i="1"/>
  <c r="J34" i="1" s="1"/>
  <c r="I35" i="1"/>
  <c r="J35" i="1" s="1"/>
  <c r="I36" i="1"/>
  <c r="J36" i="1" s="1"/>
  <c r="I37" i="1"/>
  <c r="J37" i="1" s="1"/>
  <c r="I38" i="1"/>
  <c r="J38" i="1" s="1"/>
  <c r="I39" i="1"/>
  <c r="J39" i="1" s="1"/>
  <c r="I40" i="1"/>
  <c r="J40" i="1" s="1"/>
  <c r="I41" i="1"/>
  <c r="J41" i="1" s="1"/>
  <c r="I42" i="1"/>
  <c r="J42" i="1" s="1"/>
  <c r="I43" i="1"/>
  <c r="J43" i="1" s="1"/>
  <c r="I44" i="1"/>
  <c r="J44" i="1" s="1"/>
  <c r="I45" i="1"/>
  <c r="J45" i="1" s="1"/>
  <c r="I46" i="1"/>
  <c r="J46" i="1" s="1"/>
  <c r="I47" i="1"/>
  <c r="J47" i="1" s="1"/>
  <c r="I48" i="1"/>
  <c r="J48" i="1" s="1"/>
  <c r="I49" i="1"/>
  <c r="J49" i="1" s="1"/>
  <c r="I50" i="1"/>
  <c r="J50" i="1" s="1"/>
  <c r="I51" i="1"/>
  <c r="J51" i="1" s="1"/>
  <c r="I52" i="1"/>
  <c r="J52" i="1" s="1"/>
  <c r="I53" i="1"/>
  <c r="J53" i="1" s="1"/>
  <c r="I54" i="1"/>
  <c r="J54" i="1" s="1"/>
  <c r="I55" i="1"/>
  <c r="J55" i="1" s="1"/>
  <c r="I6" i="1"/>
  <c r="J6" i="1" s="1"/>
  <c r="G56" i="1"/>
  <c r="E7" i="1"/>
  <c r="F7" i="1" s="1"/>
  <c r="E8" i="1"/>
  <c r="F8" i="1" s="1"/>
  <c r="E9" i="1"/>
  <c r="F9" i="1" s="1"/>
  <c r="E10" i="1"/>
  <c r="F10" i="1" s="1"/>
  <c r="E11" i="1"/>
  <c r="F11" i="1" s="1"/>
  <c r="E12" i="1"/>
  <c r="F12" i="1" s="1"/>
  <c r="E13" i="1"/>
  <c r="F13" i="1" s="1"/>
  <c r="E15" i="1"/>
  <c r="F15" i="1" s="1"/>
  <c r="E16" i="1"/>
  <c r="F16" i="1" s="1"/>
  <c r="E17" i="1"/>
  <c r="F17" i="1" s="1"/>
  <c r="E18" i="1"/>
  <c r="F18" i="1" s="1"/>
  <c r="E19" i="1"/>
  <c r="F19" i="1" s="1"/>
  <c r="E20" i="1"/>
  <c r="F20" i="1" s="1"/>
  <c r="E21" i="1"/>
  <c r="F21" i="1" s="1"/>
  <c r="E22" i="1"/>
  <c r="F22" i="1" s="1"/>
  <c r="E23" i="1"/>
  <c r="F23" i="1" s="1"/>
  <c r="E24" i="1"/>
  <c r="F24" i="1" s="1"/>
  <c r="E25" i="1"/>
  <c r="F25" i="1" s="1"/>
  <c r="E6" i="1"/>
  <c r="F6" i="1" s="1"/>
  <c r="H56" i="1"/>
  <c r="D56" i="1"/>
  <c r="I56" i="1" l="1"/>
  <c r="J56" i="1" s="1"/>
  <c r="E56" i="1"/>
  <c r="F56" i="1" s="1"/>
</calcChain>
</file>

<file path=xl/sharedStrings.xml><?xml version="1.0" encoding="utf-8"?>
<sst xmlns="http://schemas.openxmlformats.org/spreadsheetml/2006/main" count="131" uniqueCount="121">
  <si>
    <t>Skirta asignavimų iš viso:</t>
  </si>
  <si>
    <t>Nukrypimas</t>
  </si>
  <si>
    <t>suma, +/-</t>
  </si>
  <si>
    <t>proc.</t>
  </si>
  <si>
    <t>Iš jų: darbo užmokestis</t>
  </si>
  <si>
    <t>Įstaigos pavadinimas</t>
  </si>
  <si>
    <t>Eil. Nr.</t>
  </si>
  <si>
    <t>Priešgaisrinė tarnyba</t>
  </si>
  <si>
    <t>Kultūros centras</t>
  </si>
  <si>
    <t>Krašto muziejus</t>
  </si>
  <si>
    <t>Viešoji biblioteka</t>
  </si>
  <si>
    <t>Kūno kultūros ir sporto centras</t>
  </si>
  <si>
    <t>Visuomenės sveikatos biuras</t>
  </si>
  <si>
    <t>Rokiškio baseinas</t>
  </si>
  <si>
    <t>Juodupės seniūnija</t>
  </si>
  <si>
    <t>Jūžintų seniūnija</t>
  </si>
  <si>
    <t>Kamajų seniūnija</t>
  </si>
  <si>
    <t>Kazliškio seniūnija</t>
  </si>
  <si>
    <t>Kriaunų seniūnija</t>
  </si>
  <si>
    <t>Obelių seniūnija</t>
  </si>
  <si>
    <t xml:space="preserve">Pandėlio seniūnija                     </t>
  </si>
  <si>
    <t>Panemunėlio seniūnija</t>
  </si>
  <si>
    <t>Rokiškio kaimiškoji seniūnija</t>
  </si>
  <si>
    <t>Rokiškio miesto seniūnija</t>
  </si>
  <si>
    <t>L/d Nykštukas</t>
  </si>
  <si>
    <t>L/d Pumpurėlis</t>
  </si>
  <si>
    <t>Juodupės l/d</t>
  </si>
  <si>
    <t>M/d Ąžuoliukas</t>
  </si>
  <si>
    <t>L/d Varpelis</t>
  </si>
  <si>
    <t>Senamiesčio progimnazija</t>
  </si>
  <si>
    <t>Senamiesčio progimnazijos Laibgalių sk.</t>
  </si>
  <si>
    <t>J.Tumo-Vaižganto gimnazija</t>
  </si>
  <si>
    <t>Juozo Tūbelio progimnazija</t>
  </si>
  <si>
    <t>Juodupės gimnazija</t>
  </si>
  <si>
    <t>Juodupės gimn. neformaliojo švietimo sk.</t>
  </si>
  <si>
    <t>Kamajų A.Strazdo gimnazija</t>
  </si>
  <si>
    <t>Kamajų A. Strazdo gimn. ikimokykl. ugd. sk.</t>
  </si>
  <si>
    <t>Kamajų gimn. neformaliojo švietimo sk.</t>
  </si>
  <si>
    <t>Obelių gimnazija</t>
  </si>
  <si>
    <t>Obelių gimn. neformaliojo švietimo sk.</t>
  </si>
  <si>
    <t xml:space="preserve">Pandėlio gimnazija </t>
  </si>
  <si>
    <t>Rokiškio pagrindinė mokykla</t>
  </si>
  <si>
    <t>Rudolfo Lymano muzikos mokykla</t>
  </si>
  <si>
    <t>Švietimo centras</t>
  </si>
  <si>
    <t>Pedagoginė psichologinė tarnyba</t>
  </si>
  <si>
    <t>Pandėlio universalus daugiafunkcis centras</t>
  </si>
  <si>
    <t>IŠ VISO:</t>
  </si>
  <si>
    <t>Savivaldybės administracija</t>
  </si>
  <si>
    <t>Socialinės paramos centras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</si>
  <si>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</si>
  <si>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</si>
  <si>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</si>
  <si>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</si>
  <si>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</si>
  <si>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</si>
  <si>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</si>
  <si>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</si>
  <si>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</si>
  <si>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</si>
  <si>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</si>
  <si>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</si>
  <si>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</si>
  <si>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</si>
  <si>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</si>
  <si>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</si>
  <si>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</si>
  <si>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</si>
  <si>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</si>
  <si>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</si>
  <si>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</si>
  <si>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</si>
  <si>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</si>
  <si>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</si>
  <si>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</si>
  <si>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</si>
  <si>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</si>
  <si>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</si>
  <si>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</si>
  <si>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</si>
  <si>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</si>
  <si>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</si>
  <si>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</si>
  <si>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</si>
  <si>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</si>
  <si>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</si>
  <si>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</si>
  <si>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</si>
  <si>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</si>
  <si>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</si>
  <si>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</si>
  <si>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</si>
  <si>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</si>
  <si>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</si>
  <si>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</si>
  <si>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</si>
  <si>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</si>
  <si>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</si>
  <si>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</si>
  <si>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</si>
  <si>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2023 M. SKIRTŲ ASIGNAVIMŲ PALYGINIMAS SU 2022 M. PAGAL ASIGNAVIMŲ VALDYTOJUS</t>
  </si>
  <si>
    <t>2022 m.</t>
  </si>
  <si>
    <t>2023 m.</t>
  </si>
  <si>
    <t>Obelių socialinių paslaugų namai</t>
  </si>
  <si>
    <t>M/d Ąžuoliukas Kavoliškio skyrius</t>
  </si>
  <si>
    <t>J. Tumo-Vaižganto gimn.suaugusiųjų ir jaunimo sk.</t>
  </si>
  <si>
    <t>J.Tumo-Vaižganto gimn. VŠĮ Rokiškio psich. ligon.mok.sk.</t>
  </si>
  <si>
    <t>Kamajų A.Strazdo gimnazijos Jžžintų skyrius</t>
  </si>
  <si>
    <t>Obelių gimn.ikimok.ir priešmok.ugdymo sk.</t>
  </si>
  <si>
    <t>Rudolfo Lymano muzikos mokyklos choreografijos sk.</t>
  </si>
  <si>
    <t>Rokiškio jaunimo centras</t>
  </si>
  <si>
    <t>Panemunėlio universalus daugiafunkcis centras</t>
  </si>
  <si>
    <t>(tūkst. eur.)</t>
  </si>
  <si>
    <t>Iš jų: kitos išlaidos</t>
  </si>
  <si>
    <t>Pastabos</t>
  </si>
  <si>
    <t>SF - didėja (90,813 -  9,6%), VF - mažėja (196,399 -3,8 k.)</t>
  </si>
  <si>
    <t>SAM  tikslinė dotacija</t>
  </si>
  <si>
    <t>planuojamos lėšos traktoriaus su priedais įsigyjimui</t>
  </si>
  <si>
    <t>Planuoja mažiau surinkti spec.lėšų 12 tūkst. eur., 2022 m. planas buvo mažintas</t>
  </si>
  <si>
    <t>planuojama pajamų už paslaugas dvigubai daugiau nei 2022m., prisidės prie projekto savo lėšomis</t>
  </si>
  <si>
    <t>išauga buvusios mokyklos pastato  šildymo išlaidos dėl kuro rūšies pakeitimo ( granulės)</t>
  </si>
  <si>
    <t>kitų išlaidų didesnį pokytį lemia elektros  išlaidos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</si>
</sst>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4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color theme="1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7" xfId="0" applyBorder="1"/>
    <xf numFmtId="0" fontId="0" fillId="0" borderId="8" xfId="0" applyBorder="1"/>
    <xf numFmtId="0" fontId="0" fillId="0" borderId="14" xfId="0" applyBorder="1"/>
    <xf numFmtId="164" fontId="0" fillId="0" borderId="24" xfId="0" applyNumberFormat="1" applyBorder="1"/>
    <xf numFmtId="0" fontId="0" fillId="0" borderId="6" xfId="0" applyBorder="1"/>
    <xf numFmtId="164" fontId="0" fillId="0" borderId="8" xfId="0" applyNumberFormat="1" applyBorder="1"/>
    <xf numFmtId="164" fontId="0" fillId="0" borderId="28" xfId="0" applyNumberFormat="1" applyBorder="1"/>
    <xf numFmtId="164" fontId="0" fillId="0" borderId="17" xfId="0" applyNumberFormat="1" applyBorder="1"/>
    <xf numFmtId="164" fontId="0" fillId="0" borderId="7" xfId="0" applyNumberFormat="1" applyBorder="1"/>
    <xf numFmtId="0" fontId="0" fillId="0" borderId="26" xfId="0" applyBorder="1" applyAlignment="1">
      <alignment horizontal="center"/>
    </xf>
    <xf numFmtId="0" fontId="0" fillId="0" borderId="11" xfId="0" applyBorder="1" applyAlignment="1">
      <alignment horizontal="center"/>
    </xf>
    <xf numFmtId="164" fontId="0" fillId="0" borderId="6" xfId="0" applyNumberFormat="1" applyBorder="1"/>
    <xf numFmtId="165" fontId="0" fillId="0" borderId="14" xfId="0" applyNumberFormat="1" applyBorder="1"/>
    <xf numFmtId="165" fontId="0" fillId="0" borderId="17" xfId="0" applyNumberFormat="1" applyBorder="1"/>
    <xf numFmtId="0" fontId="1" fillId="0" borderId="0" xfId="0" applyFo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2" xfId="0" applyBorder="1"/>
    <xf numFmtId="0" fontId="0" fillId="0" borderId="13" xfId="0" applyBorder="1"/>
    <xf numFmtId="0" fontId="0" fillId="0" borderId="16" xfId="0" applyBorder="1"/>
    <xf numFmtId="0" fontId="2" fillId="0" borderId="20" xfId="0" applyFont="1" applyBorder="1"/>
    <xf numFmtId="0" fontId="2" fillId="2" borderId="1" xfId="0" applyFont="1" applyFill="1" applyBorder="1"/>
    <xf numFmtId="0" fontId="3" fillId="0" borderId="1" xfId="0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2" fillId="2" borderId="1" xfId="0" applyNumberFormat="1" applyFont="1" applyFill="1" applyBorder="1" applyAlignment="1" applyProtection="1"/>
    <xf numFmtId="0" fontId="2" fillId="0" borderId="1" xfId="0" applyFont="1" applyFill="1" applyBorder="1"/>
    <xf numFmtId="0" fontId="2" fillId="0" borderId="21" xfId="0" applyFont="1" applyBorder="1"/>
    <xf numFmtId="164" fontId="0" fillId="0" borderId="2" xfId="0" applyNumberFormat="1" applyBorder="1"/>
    <xf numFmtId="164" fontId="0" fillId="0" borderId="24" xfId="0" applyNumberFormat="1" applyBorder="1"/>
    <xf numFmtId="0" fontId="0" fillId="0" borderId="6" xfId="0" applyBorder="1"/>
    <xf numFmtId="164" fontId="0" fillId="0" borderId="14" xfId="0" applyNumberFormat="1" applyBorder="1"/>
    <xf numFmtId="164" fontId="0" fillId="0" borderId="8" xfId="0" applyNumberFormat="1" applyBorder="1"/>
    <xf numFmtId="164" fontId="2" fillId="2" borderId="8" xfId="0" applyNumberFormat="1" applyFont="1" applyFill="1" applyBorder="1"/>
    <xf numFmtId="164" fontId="2" fillId="0" borderId="8" xfId="0" applyNumberFormat="1" applyFont="1" applyBorder="1"/>
    <xf numFmtId="164" fontId="2" fillId="0" borderId="27" xfId="0" applyNumberFormat="1" applyFont="1" applyBorder="1"/>
    <xf numFmtId="164" fontId="0" fillId="0" borderId="28" xfId="0" applyNumberFormat="1" applyBorder="1"/>
    <xf numFmtId="164" fontId="0" fillId="0" borderId="17" xfId="0" applyNumberFormat="1" applyBorder="1"/>
    <xf numFmtId="164" fontId="0" fillId="0" borderId="7" xfId="0" applyNumberFormat="1" applyBorder="1"/>
    <xf numFmtId="0" fontId="0" fillId="0" borderId="2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22" xfId="0" applyFont="1" applyBorder="1"/>
    <xf numFmtId="165" fontId="0" fillId="0" borderId="14" xfId="0" applyNumberFormat="1" applyBorder="1"/>
    <xf numFmtId="165" fontId="0" fillId="0" borderId="17" xfId="0" applyNumberFormat="1" applyBorder="1"/>
    <xf numFmtId="164" fontId="0" fillId="0" borderId="29" xfId="0" applyNumberFormat="1" applyBorder="1"/>
    <xf numFmtId="165" fontId="0" fillId="0" borderId="20" xfId="0" applyNumberFormat="1" applyBorder="1"/>
    <xf numFmtId="165" fontId="0" fillId="0" borderId="22" xfId="0" applyNumberFormat="1" applyBorder="1"/>
    <xf numFmtId="0" fontId="0" fillId="0" borderId="32" xfId="0" applyBorder="1" applyAlignment="1">
      <alignment horizontal="center"/>
    </xf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0" xfId="0" applyAlignment="1">
      <alignment horizontal="center"/>
    </xf>
    <xf numFmtId="0" fontId="0" fillId="0" borderId="33" xfId="0" applyBorder="1" applyAlignment="1">
      <alignment wrapText="1"/>
    </xf>
    <xf numFmtId="0" fontId="0" fillId="0" borderId="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1" fillId="0" borderId="25" xfId="0" applyFont="1" applyBorder="1"/>
    <xf numFmtId="0" fontId="1" fillId="0" borderId="5" xfId="0" applyFont="1" applyBorder="1"/>
    <xf numFmtId="0" fontId="0" fillId="0" borderId="23" xfId="0" applyBorder="1" applyAlignment="1">
      <alignment horizontal="center"/>
    </xf>
    <xf numFmtId="0" fontId="0" fillId="0" borderId="30" xfId="0" applyBorder="1" applyAlignment="1">
      <alignment horizontal="center" vertical="top"/>
    </xf>
    <xf numFmtId="0" fontId="0" fillId="0" borderId="31" xfId="0" applyBorder="1" applyAlignment="1">
      <alignment horizontal="center" vertical="top"/>
    </xf>
    <xf numFmtId="0" fontId="0" fillId="0" borderId="5" xfId="0" applyBorder="1" applyAlignment="1">
      <alignment horizontal="center"/>
    </xf>
    <xf numFmtId="0" fontId="0" fillId="0" borderId="25" xfId="0" applyBorder="1" applyAlignment="1">
      <alignment horizont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56"/>
  <sheetViews>
    <sheetView tabSelected="1" workbookViewId="0">
      <selection activeCell="O54" sqref="O54"/>
    </sheetView>
  </sheetViews>
  <sheetFormatPr defaultRowHeight="15" x14ac:dyDescent="0.25"/>
  <cols>
    <col min="1" max="1" width="4.7109375" customWidth="1"/>
    <col min="2" max="2" width="42.7109375" customWidth="1"/>
    <col min="3" max="3" width="11.85546875" customWidth="1"/>
    <col min="4" max="4" width="12.28515625" customWidth="1"/>
    <col min="6" max="6" width="8.140625" customWidth="1"/>
    <col min="7" max="7" width="10.42578125" customWidth="1"/>
    <col min="8" max="8" width="10.7109375" customWidth="1"/>
    <col min="9" max="9" width="9.85546875" customWidth="1"/>
    <col min="10" max="10" width="7.42578125" customWidth="1"/>
    <col min="11" max="11" width="10.42578125" customWidth="1"/>
    <col min="12" max="12" width="9.42578125" customWidth="1"/>
    <col min="14" max="14" width="8" customWidth="1"/>
    <col min="15" max="15" width="30" customWidth="1"/>
  </cols>
  <sheetData>
    <row r="2" spans="1:17" x14ac:dyDescent="0.25">
      <c r="B2" s="15" t="s">
        <v>99</v>
      </c>
      <c r="C2" s="15"/>
      <c r="D2" s="15"/>
      <c r="E2" s="15"/>
      <c r="F2" s="15"/>
    </row>
    <row r="3" spans="1:17" ht="15.75" thickBot="1" x14ac:dyDescent="0.3">
      <c r="E3" t="s">
        <v>111</v>
      </c>
    </row>
    <row r="4" spans="1:17" x14ac:dyDescent="0.25">
      <c r="A4" s="57" t="s">
        <v>6</v>
      </c>
      <c r="B4" s="59" t="s">
        <v>5</v>
      </c>
      <c r="C4" s="61" t="s">
        <v>0</v>
      </c>
      <c r="D4" s="62"/>
      <c r="E4" s="63" t="s">
        <v>1</v>
      </c>
      <c r="F4" s="66"/>
      <c r="G4" s="61" t="s">
        <v>4</v>
      </c>
      <c r="H4" s="62"/>
      <c r="I4" s="67" t="s">
        <v>1</v>
      </c>
      <c r="J4" s="66"/>
      <c r="K4" s="61" t="s">
        <v>112</v>
      </c>
      <c r="L4" s="62"/>
      <c r="M4" s="63" t="s">
        <v>1</v>
      </c>
      <c r="N4" s="63"/>
      <c r="O4" s="64" t="s">
        <v>113</v>
      </c>
    </row>
    <row r="5" spans="1:17" ht="15.75" thickBot="1" x14ac:dyDescent="0.3">
      <c r="A5" s="58"/>
      <c r="B5" s="60"/>
      <c r="C5" s="42" t="s">
        <v>100</v>
      </c>
      <c r="D5" s="43" t="s">
        <v>101</v>
      </c>
      <c r="E5" s="44" t="s">
        <v>2</v>
      </c>
      <c r="F5" s="43" t="s">
        <v>3</v>
      </c>
      <c r="G5" s="10" t="s">
        <v>100</v>
      </c>
      <c r="H5" s="11" t="s">
        <v>101</v>
      </c>
      <c r="I5" s="10" t="s">
        <v>2</v>
      </c>
      <c r="J5" s="11" t="s">
        <v>3</v>
      </c>
      <c r="K5" s="42" t="s">
        <v>100</v>
      </c>
      <c r="L5" s="43" t="s">
        <v>101</v>
      </c>
      <c r="M5" s="44" t="s">
        <v>2</v>
      </c>
      <c r="N5" s="51" t="s">
        <v>3</v>
      </c>
      <c r="O5" s="65"/>
    </row>
    <row r="6" spans="1:17" x14ac:dyDescent="0.25">
      <c r="A6" s="21" t="s">
        <v>49</v>
      </c>
      <c r="B6" s="23" t="s">
        <v>47</v>
      </c>
      <c r="C6" s="33">
        <v>4296.6587499999996</v>
      </c>
      <c r="D6" s="34">
        <v>4979.8190000000004</v>
      </c>
      <c r="E6" s="31">
        <f>+D6-C6</f>
        <v>683.16025000000081</v>
      </c>
      <c r="F6" s="46">
        <f>+E6/C6*100</f>
        <v>15.899802375508665</v>
      </c>
      <c r="G6" s="5">
        <v>3991.2080000000001</v>
      </c>
      <c r="H6" s="3">
        <v>4637.01</v>
      </c>
      <c r="I6" s="12">
        <f>+H6-G6</f>
        <v>645.80200000000013</v>
      </c>
      <c r="J6" s="13">
        <f>+I6/G6*100</f>
        <v>16.180614991751874</v>
      </c>
      <c r="K6" s="21">
        <f>C6-G6</f>
        <v>305.45074999999952</v>
      </c>
      <c r="L6" s="34">
        <f>D6-H6</f>
        <v>342.8090000000002</v>
      </c>
      <c r="M6" s="31">
        <f>+L6-K6</f>
        <v>37.35825000000068</v>
      </c>
      <c r="N6" s="49">
        <f>+M6/K6*100</f>
        <v>12.230531435919126</v>
      </c>
      <c r="O6" s="54"/>
    </row>
    <row r="7" spans="1:17" x14ac:dyDescent="0.25">
      <c r="A7" s="20" t="s">
        <v>50</v>
      </c>
      <c r="B7" s="24" t="s">
        <v>7</v>
      </c>
      <c r="C7" s="17">
        <v>1280.4860000000001</v>
      </c>
      <c r="D7" s="16">
        <v>1368.5319999999999</v>
      </c>
      <c r="E7" s="31">
        <f t="shared" ref="E7:E56" si="0">+D7-C7</f>
        <v>88.045999999999822</v>
      </c>
      <c r="F7" s="46">
        <f t="shared" ref="F7:F55" si="1">+E7/C7*100</f>
        <v>6.8759830251951062</v>
      </c>
      <c r="G7" s="2">
        <v>1158.454</v>
      </c>
      <c r="H7" s="1">
        <v>1217.4190000000001</v>
      </c>
      <c r="I7" s="12">
        <f t="shared" ref="I7:I56" si="2">+H7-G7</f>
        <v>58.965000000000146</v>
      </c>
      <c r="J7" s="13">
        <f t="shared" ref="J7:J56" si="3">+I7/G7*100</f>
        <v>5.0899733610484441</v>
      </c>
      <c r="K7" s="21">
        <f t="shared" ref="K7:K25" si="4">C7-G7</f>
        <v>122.03200000000015</v>
      </c>
      <c r="L7" s="41">
        <f t="shared" ref="L7:L25" si="5">D7-H7</f>
        <v>151.11299999999983</v>
      </c>
      <c r="M7" s="31">
        <f t="shared" ref="M7:M56" si="6">+L7-K7</f>
        <v>29.080999999999676</v>
      </c>
      <c r="N7" s="49">
        <f t="shared" ref="N7:N56" si="7">+M7/K7*100</f>
        <v>23.830634587648845</v>
      </c>
      <c r="O7" s="52"/>
    </row>
    <row r="8" spans="1:17" x14ac:dyDescent="0.25">
      <c r="A8" s="20" t="s">
        <v>51</v>
      </c>
      <c r="B8" s="25" t="s">
        <v>8</v>
      </c>
      <c r="C8" s="17">
        <v>635.11900000000003</v>
      </c>
      <c r="D8" s="16">
        <v>772.23099999999999</v>
      </c>
      <c r="E8" s="31">
        <f t="shared" si="0"/>
        <v>137.11199999999997</v>
      </c>
      <c r="F8" s="46">
        <f t="shared" si="1"/>
        <v>21.588395245615384</v>
      </c>
      <c r="G8" s="2">
        <v>517.83199999999999</v>
      </c>
      <c r="H8" s="1">
        <v>641.43499999999995</v>
      </c>
      <c r="I8" s="12">
        <f t="shared" si="2"/>
        <v>123.60299999999995</v>
      </c>
      <c r="J8" s="13">
        <f t="shared" si="3"/>
        <v>23.869324414095683</v>
      </c>
      <c r="K8" s="21">
        <f t="shared" si="4"/>
        <v>117.28700000000003</v>
      </c>
      <c r="L8" s="41">
        <f t="shared" si="5"/>
        <v>130.79600000000005</v>
      </c>
      <c r="M8" s="31">
        <f t="shared" si="6"/>
        <v>13.509000000000015</v>
      </c>
      <c r="N8" s="49">
        <f t="shared" si="7"/>
        <v>11.51790053458611</v>
      </c>
      <c r="O8" s="52"/>
    </row>
    <row r="9" spans="1:17" x14ac:dyDescent="0.25">
      <c r="A9" s="20" t="s">
        <v>52</v>
      </c>
      <c r="B9" s="25" t="s">
        <v>9</v>
      </c>
      <c r="C9" s="17">
        <v>710.98900000000003</v>
      </c>
      <c r="D9" s="16">
        <v>859.30100000000004</v>
      </c>
      <c r="E9" s="31">
        <f t="shared" si="0"/>
        <v>148.31200000000001</v>
      </c>
      <c r="F9" s="46">
        <f t="shared" si="1"/>
        <v>20.859957045748949</v>
      </c>
      <c r="G9" s="2">
        <v>538.48500000000001</v>
      </c>
      <c r="H9" s="41">
        <v>632.51</v>
      </c>
      <c r="I9" s="12">
        <f t="shared" si="2"/>
        <v>94.024999999999977</v>
      </c>
      <c r="J9" s="13">
        <f t="shared" si="3"/>
        <v>17.46102491248595</v>
      </c>
      <c r="K9" s="21">
        <f t="shared" si="4"/>
        <v>172.50400000000002</v>
      </c>
      <c r="L9" s="41">
        <f t="shared" si="5"/>
        <v>226.79100000000005</v>
      </c>
      <c r="M9" s="31">
        <f t="shared" si="6"/>
        <v>54.287000000000035</v>
      </c>
      <c r="N9" s="49">
        <f t="shared" si="7"/>
        <v>31.469994898669036</v>
      </c>
      <c r="O9" s="52"/>
    </row>
    <row r="10" spans="1:17" x14ac:dyDescent="0.25">
      <c r="A10" s="20" t="s">
        <v>53</v>
      </c>
      <c r="B10" s="25" t="s">
        <v>10</v>
      </c>
      <c r="C10" s="17">
        <v>979.39499999999998</v>
      </c>
      <c r="D10" s="16">
        <v>1161.3230000000001</v>
      </c>
      <c r="E10" s="31">
        <f t="shared" si="0"/>
        <v>181.92800000000011</v>
      </c>
      <c r="F10" s="46">
        <f t="shared" si="1"/>
        <v>18.57554919108226</v>
      </c>
      <c r="G10" s="2">
        <v>824.68600000000004</v>
      </c>
      <c r="H10" s="1">
        <v>967.31899999999996</v>
      </c>
      <c r="I10" s="12">
        <f t="shared" si="2"/>
        <v>142.63299999999992</v>
      </c>
      <c r="J10" s="13">
        <f t="shared" si="3"/>
        <v>17.29543123079571</v>
      </c>
      <c r="K10" s="21">
        <f t="shared" si="4"/>
        <v>154.70899999999995</v>
      </c>
      <c r="L10" s="41">
        <f t="shared" si="5"/>
        <v>194.00400000000013</v>
      </c>
      <c r="M10" s="31">
        <f t="shared" si="6"/>
        <v>39.295000000000186</v>
      </c>
      <c r="N10" s="49">
        <f t="shared" si="7"/>
        <v>25.399298036959838</v>
      </c>
      <c r="O10" s="52"/>
    </row>
    <row r="11" spans="1:17" x14ac:dyDescent="0.25">
      <c r="A11" s="20" t="s">
        <v>54</v>
      </c>
      <c r="B11" s="25" t="s">
        <v>11</v>
      </c>
      <c r="C11" s="17">
        <v>541.43299999999999</v>
      </c>
      <c r="D11" s="41">
        <v>685.59</v>
      </c>
      <c r="E11" s="31">
        <f t="shared" si="0"/>
        <v>144.15700000000004</v>
      </c>
      <c r="F11" s="46">
        <f t="shared" si="1"/>
        <v>26.625085652333723</v>
      </c>
      <c r="G11" s="2">
        <v>373.488</v>
      </c>
      <c r="H11" s="41">
        <v>450.73</v>
      </c>
      <c r="I11" s="12">
        <f t="shared" si="2"/>
        <v>77.242000000000019</v>
      </c>
      <c r="J11" s="13">
        <f t="shared" si="3"/>
        <v>20.681253480700857</v>
      </c>
      <c r="K11" s="21">
        <f t="shared" si="4"/>
        <v>167.94499999999999</v>
      </c>
      <c r="L11" s="41">
        <f t="shared" si="5"/>
        <v>234.86</v>
      </c>
      <c r="M11" s="31">
        <f t="shared" si="6"/>
        <v>66.91500000000002</v>
      </c>
      <c r="N11" s="49">
        <f t="shared" si="7"/>
        <v>39.843401113459777</v>
      </c>
      <c r="O11" s="52"/>
    </row>
    <row r="12" spans="1:17" ht="29.25" customHeight="1" x14ac:dyDescent="0.25">
      <c r="A12" s="20" t="s">
        <v>55</v>
      </c>
      <c r="B12" s="25" t="s">
        <v>48</v>
      </c>
      <c r="C12" s="35">
        <v>1318.7639999999999</v>
      </c>
      <c r="D12" s="16">
        <v>1263.1780000000001</v>
      </c>
      <c r="E12" s="31">
        <f t="shared" si="0"/>
        <v>-55.585999999999785</v>
      </c>
      <c r="F12" s="46">
        <f t="shared" si="1"/>
        <v>-4.2150073857035668</v>
      </c>
      <c r="G12" s="2">
        <v>960.03700000000003</v>
      </c>
      <c r="H12" s="1">
        <v>1005.215</v>
      </c>
      <c r="I12" s="12">
        <f t="shared" si="2"/>
        <v>45.177999999999997</v>
      </c>
      <c r="J12" s="13">
        <f t="shared" si="3"/>
        <v>4.7058602949677981</v>
      </c>
      <c r="K12" s="21">
        <f t="shared" si="4"/>
        <v>358.72699999999986</v>
      </c>
      <c r="L12" s="41">
        <f t="shared" si="5"/>
        <v>257.96300000000008</v>
      </c>
      <c r="M12" s="31">
        <f t="shared" si="6"/>
        <v>-100.76399999999978</v>
      </c>
      <c r="N12" s="49">
        <f t="shared" si="7"/>
        <v>-28.089326981241953</v>
      </c>
      <c r="O12" s="56" t="s">
        <v>114</v>
      </c>
      <c r="Q12" s="55"/>
    </row>
    <row r="13" spans="1:17" ht="28.5" customHeight="1" x14ac:dyDescent="0.25">
      <c r="A13" s="20" t="s">
        <v>56</v>
      </c>
      <c r="B13" s="25" t="s">
        <v>12</v>
      </c>
      <c r="C13" s="35">
        <v>647.505</v>
      </c>
      <c r="D13" s="16">
        <v>648.678</v>
      </c>
      <c r="E13" s="31">
        <f t="shared" si="0"/>
        <v>1.1730000000000018</v>
      </c>
      <c r="F13" s="46">
        <f t="shared" si="1"/>
        <v>0.18115690226330328</v>
      </c>
      <c r="G13" s="2">
        <v>471.495</v>
      </c>
      <c r="H13" s="1">
        <v>418.584</v>
      </c>
      <c r="I13" s="12">
        <f t="shared" si="2"/>
        <v>-52.911000000000001</v>
      </c>
      <c r="J13" s="13">
        <f t="shared" si="3"/>
        <v>-11.22196417777495</v>
      </c>
      <c r="K13" s="21">
        <f t="shared" si="4"/>
        <v>176.01</v>
      </c>
      <c r="L13" s="41">
        <f t="shared" si="5"/>
        <v>230.09399999999999</v>
      </c>
      <c r="M13" s="31">
        <f t="shared" si="6"/>
        <v>54.084000000000003</v>
      </c>
      <c r="N13" s="49">
        <f t="shared" si="7"/>
        <v>30.727799556843365</v>
      </c>
      <c r="O13" s="56" t="s">
        <v>115</v>
      </c>
    </row>
    <row r="14" spans="1:17" x14ac:dyDescent="0.25">
      <c r="A14" s="20" t="s">
        <v>57</v>
      </c>
      <c r="B14" s="26" t="s">
        <v>102</v>
      </c>
      <c r="C14" s="35">
        <v>1466.26</v>
      </c>
      <c r="D14" s="16">
        <v>1992.9960000000001</v>
      </c>
      <c r="E14" s="31">
        <f t="shared" si="0"/>
        <v>526.7360000000001</v>
      </c>
      <c r="F14" s="46">
        <f t="shared" si="1"/>
        <v>35.923778865958298</v>
      </c>
      <c r="G14" s="2">
        <v>1230.232</v>
      </c>
      <c r="H14" s="1">
        <v>1733.6179999999999</v>
      </c>
      <c r="I14" s="12">
        <f t="shared" si="2"/>
        <v>503.38599999999997</v>
      </c>
      <c r="J14" s="13">
        <f t="shared" si="3"/>
        <v>40.917973195299744</v>
      </c>
      <c r="K14" s="21">
        <f t="shared" si="4"/>
        <v>236.02800000000002</v>
      </c>
      <c r="L14" s="41">
        <f t="shared" si="5"/>
        <v>259.37800000000016</v>
      </c>
      <c r="M14" s="31">
        <f t="shared" si="6"/>
        <v>23.350000000000136</v>
      </c>
      <c r="N14" s="49">
        <f t="shared" si="7"/>
        <v>9.8928940634162625</v>
      </c>
      <c r="O14" s="52"/>
    </row>
    <row r="15" spans="1:17" ht="60" x14ac:dyDescent="0.25">
      <c r="A15" s="20" t="s">
        <v>58</v>
      </c>
      <c r="B15" s="25" t="s">
        <v>13</v>
      </c>
      <c r="C15" s="35">
        <v>393.57600000000002</v>
      </c>
      <c r="D15" s="16">
        <v>544.33500000000004</v>
      </c>
      <c r="E15" s="31">
        <f t="shared" si="0"/>
        <v>150.75900000000001</v>
      </c>
      <c r="F15" s="46">
        <f t="shared" si="1"/>
        <v>38.304927129703032</v>
      </c>
      <c r="G15" s="2">
        <v>227.77799999999999</v>
      </c>
      <c r="H15" s="9">
        <v>257.98200000000003</v>
      </c>
      <c r="I15" s="12">
        <f t="shared" si="2"/>
        <v>30.204000000000036</v>
      </c>
      <c r="J15" s="13">
        <f t="shared" si="3"/>
        <v>13.260279746068557</v>
      </c>
      <c r="K15" s="21">
        <f t="shared" si="4"/>
        <v>165.79800000000003</v>
      </c>
      <c r="L15" s="41">
        <f t="shared" si="5"/>
        <v>286.35300000000001</v>
      </c>
      <c r="M15" s="31">
        <f t="shared" si="6"/>
        <v>120.55499999999998</v>
      </c>
      <c r="N15" s="49">
        <f t="shared" si="7"/>
        <v>72.711974812723895</v>
      </c>
      <c r="O15" s="56" t="s">
        <v>118</v>
      </c>
    </row>
    <row r="16" spans="1:17" x14ac:dyDescent="0.25">
      <c r="A16" s="20" t="s">
        <v>59</v>
      </c>
      <c r="B16" s="27" t="s">
        <v>14</v>
      </c>
      <c r="C16" s="36">
        <v>106.979</v>
      </c>
      <c r="D16" s="16">
        <v>131.68299999999999</v>
      </c>
      <c r="E16" s="31">
        <f t="shared" si="0"/>
        <v>24.703999999999994</v>
      </c>
      <c r="F16" s="46">
        <f t="shared" si="1"/>
        <v>23.092382617149156</v>
      </c>
      <c r="G16" s="2"/>
      <c r="H16" s="1"/>
      <c r="I16" s="12"/>
      <c r="J16" s="13"/>
      <c r="K16" s="21">
        <f t="shared" si="4"/>
        <v>106.979</v>
      </c>
      <c r="L16" s="41">
        <f t="shared" si="5"/>
        <v>131.68299999999999</v>
      </c>
      <c r="M16" s="31">
        <f t="shared" si="6"/>
        <v>24.703999999999994</v>
      </c>
      <c r="N16" s="49">
        <f t="shared" si="7"/>
        <v>23.092382617149156</v>
      </c>
      <c r="O16" s="52"/>
    </row>
    <row r="17" spans="1:15" x14ac:dyDescent="0.25">
      <c r="A17" s="20" t="s">
        <v>60</v>
      </c>
      <c r="B17" s="27" t="s">
        <v>15</v>
      </c>
      <c r="C17" s="36">
        <v>50.801000000000002</v>
      </c>
      <c r="D17" s="41">
        <v>78.19</v>
      </c>
      <c r="E17" s="31">
        <f t="shared" si="0"/>
        <v>27.388999999999996</v>
      </c>
      <c r="F17" s="46">
        <f t="shared" si="1"/>
        <v>53.914293025727829</v>
      </c>
      <c r="G17" s="2"/>
      <c r="H17" s="9"/>
      <c r="I17" s="12"/>
      <c r="J17" s="13"/>
      <c r="K17" s="21">
        <f t="shared" si="4"/>
        <v>50.801000000000002</v>
      </c>
      <c r="L17" s="41">
        <f t="shared" si="5"/>
        <v>78.19</v>
      </c>
      <c r="M17" s="31">
        <f t="shared" si="6"/>
        <v>27.388999999999996</v>
      </c>
      <c r="N17" s="49">
        <f t="shared" si="7"/>
        <v>53.914293025727829</v>
      </c>
      <c r="O17" s="52"/>
    </row>
    <row r="18" spans="1:15" x14ac:dyDescent="0.25">
      <c r="A18" s="20" t="s">
        <v>61</v>
      </c>
      <c r="B18" s="27" t="s">
        <v>16</v>
      </c>
      <c r="C18" s="36">
        <v>69.573999999999998</v>
      </c>
      <c r="D18" s="16">
        <v>111.205</v>
      </c>
      <c r="E18" s="31">
        <f t="shared" si="0"/>
        <v>41.631</v>
      </c>
      <c r="F18" s="46">
        <f t="shared" si="1"/>
        <v>59.837008077730189</v>
      </c>
      <c r="G18" s="2"/>
      <c r="H18" s="1"/>
      <c r="I18" s="12"/>
      <c r="J18" s="13"/>
      <c r="K18" s="21">
        <f t="shared" si="4"/>
        <v>69.573999999999998</v>
      </c>
      <c r="L18" s="41">
        <f t="shared" si="5"/>
        <v>111.205</v>
      </c>
      <c r="M18" s="31">
        <f t="shared" si="6"/>
        <v>41.631</v>
      </c>
      <c r="N18" s="49">
        <f t="shared" si="7"/>
        <v>59.837008077730189</v>
      </c>
      <c r="O18" s="52"/>
    </row>
    <row r="19" spans="1:15" x14ac:dyDescent="0.25">
      <c r="A19" s="20" t="s">
        <v>62</v>
      </c>
      <c r="B19" s="27" t="s">
        <v>17</v>
      </c>
      <c r="C19" s="36">
        <v>16.469000000000001</v>
      </c>
      <c r="D19" s="16">
        <v>27.792999999999999</v>
      </c>
      <c r="E19" s="31">
        <f t="shared" si="0"/>
        <v>11.323999999999998</v>
      </c>
      <c r="F19" s="46">
        <f t="shared" si="1"/>
        <v>68.759487522011028</v>
      </c>
      <c r="G19" s="2"/>
      <c r="H19" s="1"/>
      <c r="I19" s="12"/>
      <c r="J19" s="13"/>
      <c r="K19" s="21">
        <f t="shared" si="4"/>
        <v>16.469000000000001</v>
      </c>
      <c r="L19" s="41">
        <f t="shared" si="5"/>
        <v>27.792999999999999</v>
      </c>
      <c r="M19" s="31">
        <f t="shared" si="6"/>
        <v>11.323999999999998</v>
      </c>
      <c r="N19" s="49">
        <f t="shared" si="7"/>
        <v>68.759487522011028</v>
      </c>
      <c r="O19" s="52"/>
    </row>
    <row r="20" spans="1:15" ht="60" x14ac:dyDescent="0.25">
      <c r="A20" s="20" t="s">
        <v>63</v>
      </c>
      <c r="B20" s="27" t="s">
        <v>18</v>
      </c>
      <c r="C20" s="36">
        <v>41.017000000000003</v>
      </c>
      <c r="D20" s="16">
        <v>77.201999999999998</v>
      </c>
      <c r="E20" s="31">
        <f t="shared" si="0"/>
        <v>36.184999999999995</v>
      </c>
      <c r="F20" s="46">
        <f t="shared" si="1"/>
        <v>88.219518736133779</v>
      </c>
      <c r="G20" s="2"/>
      <c r="H20" s="1"/>
      <c r="I20" s="12"/>
      <c r="J20" s="13"/>
      <c r="K20" s="21">
        <f t="shared" si="4"/>
        <v>41.017000000000003</v>
      </c>
      <c r="L20" s="41">
        <f t="shared" si="5"/>
        <v>77.201999999999998</v>
      </c>
      <c r="M20" s="31">
        <f t="shared" si="6"/>
        <v>36.184999999999995</v>
      </c>
      <c r="N20" s="49">
        <f t="shared" si="7"/>
        <v>88.219518736133779</v>
      </c>
      <c r="O20" s="56" t="s">
        <v>119</v>
      </c>
    </row>
    <row r="21" spans="1:15" x14ac:dyDescent="0.25">
      <c r="A21" s="20" t="s">
        <v>64</v>
      </c>
      <c r="B21" s="24" t="s">
        <v>19</v>
      </c>
      <c r="C21" s="36">
        <v>86.141999999999996</v>
      </c>
      <c r="D21" s="16">
        <v>132.16499999999999</v>
      </c>
      <c r="E21" s="31">
        <f t="shared" si="0"/>
        <v>46.022999999999996</v>
      </c>
      <c r="F21" s="46">
        <f t="shared" si="1"/>
        <v>53.42689977014696</v>
      </c>
      <c r="G21" s="2"/>
      <c r="H21" s="1"/>
      <c r="I21" s="12"/>
      <c r="J21" s="13"/>
      <c r="K21" s="21">
        <f t="shared" si="4"/>
        <v>86.141999999999996</v>
      </c>
      <c r="L21" s="41">
        <f t="shared" si="5"/>
        <v>132.16499999999999</v>
      </c>
      <c r="M21" s="31">
        <f t="shared" si="6"/>
        <v>46.022999999999996</v>
      </c>
      <c r="N21" s="49">
        <f t="shared" si="7"/>
        <v>53.42689977014696</v>
      </c>
      <c r="O21" s="52"/>
    </row>
    <row r="22" spans="1:15" ht="30" x14ac:dyDescent="0.25">
      <c r="A22" s="20" t="s">
        <v>65</v>
      </c>
      <c r="B22" s="24" t="s">
        <v>20</v>
      </c>
      <c r="C22" s="36">
        <v>80.396000000000001</v>
      </c>
      <c r="D22" s="16">
        <v>167.58600000000001</v>
      </c>
      <c r="E22" s="31">
        <f t="shared" si="0"/>
        <v>87.190000000000012</v>
      </c>
      <c r="F22" s="46">
        <f t="shared" si="1"/>
        <v>108.45066918752178</v>
      </c>
      <c r="G22" s="2"/>
      <c r="H22" s="1"/>
      <c r="I22" s="12"/>
      <c r="J22" s="13"/>
      <c r="K22" s="21">
        <f t="shared" si="4"/>
        <v>80.396000000000001</v>
      </c>
      <c r="L22" s="41">
        <f t="shared" si="5"/>
        <v>167.58600000000001</v>
      </c>
      <c r="M22" s="31">
        <f t="shared" si="6"/>
        <v>87.190000000000012</v>
      </c>
      <c r="N22" s="49">
        <f t="shared" si="7"/>
        <v>108.45066918752178</v>
      </c>
      <c r="O22" s="56" t="s">
        <v>116</v>
      </c>
    </row>
    <row r="23" spans="1:15" x14ac:dyDescent="0.25">
      <c r="A23" s="20" t="s">
        <v>66</v>
      </c>
      <c r="B23" s="24" t="s">
        <v>21</v>
      </c>
      <c r="C23" s="36">
        <v>28.707000000000001</v>
      </c>
      <c r="D23" s="16">
        <v>33.113999999999997</v>
      </c>
      <c r="E23" s="31">
        <f t="shared" si="0"/>
        <v>4.4069999999999965</v>
      </c>
      <c r="F23" s="46">
        <f t="shared" si="1"/>
        <v>15.35165639042741</v>
      </c>
      <c r="G23" s="2"/>
      <c r="H23" s="1"/>
      <c r="I23" s="12"/>
      <c r="J23" s="13"/>
      <c r="K23" s="21">
        <f t="shared" si="4"/>
        <v>28.707000000000001</v>
      </c>
      <c r="L23" s="41">
        <f t="shared" si="5"/>
        <v>33.113999999999997</v>
      </c>
      <c r="M23" s="31">
        <f t="shared" si="6"/>
        <v>4.4069999999999965</v>
      </c>
      <c r="N23" s="49">
        <f t="shared" si="7"/>
        <v>15.35165639042741</v>
      </c>
      <c r="O23" s="52"/>
    </row>
    <row r="24" spans="1:15" x14ac:dyDescent="0.25">
      <c r="A24" s="20" t="s">
        <v>67</v>
      </c>
      <c r="B24" s="27" t="s">
        <v>22</v>
      </c>
      <c r="C24" s="36">
        <v>86.891999999999996</v>
      </c>
      <c r="D24" s="41">
        <v>93.41</v>
      </c>
      <c r="E24" s="31">
        <f t="shared" si="0"/>
        <v>6.5180000000000007</v>
      </c>
      <c r="F24" s="46">
        <f t="shared" si="1"/>
        <v>7.5012659393269816</v>
      </c>
      <c r="G24" s="2"/>
      <c r="H24" s="1"/>
      <c r="I24" s="12"/>
      <c r="J24" s="13"/>
      <c r="K24" s="21">
        <f t="shared" si="4"/>
        <v>86.891999999999996</v>
      </c>
      <c r="L24" s="41">
        <f t="shared" si="5"/>
        <v>93.41</v>
      </c>
      <c r="M24" s="31">
        <f t="shared" si="6"/>
        <v>6.5180000000000007</v>
      </c>
      <c r="N24" s="49">
        <f t="shared" si="7"/>
        <v>7.5012659393269816</v>
      </c>
      <c r="O24" s="52"/>
    </row>
    <row r="25" spans="1:15" x14ac:dyDescent="0.25">
      <c r="A25" s="20" t="s">
        <v>68</v>
      </c>
      <c r="B25" s="27" t="s">
        <v>23</v>
      </c>
      <c r="C25" s="36">
        <v>471.88099999999997</v>
      </c>
      <c r="D25" s="16">
        <v>689.928</v>
      </c>
      <c r="E25" s="31">
        <f t="shared" si="0"/>
        <v>218.04700000000003</v>
      </c>
      <c r="F25" s="46">
        <f t="shared" si="1"/>
        <v>46.20804821554588</v>
      </c>
      <c r="G25" s="2"/>
      <c r="H25" s="1"/>
      <c r="I25" s="12"/>
      <c r="J25" s="13"/>
      <c r="K25" s="21">
        <f t="shared" si="4"/>
        <v>471.88099999999997</v>
      </c>
      <c r="L25" s="41">
        <f t="shared" si="5"/>
        <v>689.928</v>
      </c>
      <c r="M25" s="31">
        <f t="shared" si="6"/>
        <v>218.04700000000003</v>
      </c>
      <c r="N25" s="49">
        <f t="shared" si="7"/>
        <v>46.20804821554588</v>
      </c>
      <c r="O25" s="52"/>
    </row>
    <row r="26" spans="1:15" x14ac:dyDescent="0.25">
      <c r="A26" s="20" t="s">
        <v>69</v>
      </c>
      <c r="B26" s="27" t="s">
        <v>24</v>
      </c>
      <c r="C26" s="37">
        <v>562.51400000000001</v>
      </c>
      <c r="D26" s="16">
        <v>654.01300000000003</v>
      </c>
      <c r="E26" s="31">
        <f t="shared" si="0"/>
        <v>91.499000000000024</v>
      </c>
      <c r="F26" s="46">
        <f t="shared" si="1"/>
        <v>16.266084044130462</v>
      </c>
      <c r="G26" s="2">
        <v>485.09199999999998</v>
      </c>
      <c r="H26" s="1">
        <v>572.26800000000003</v>
      </c>
      <c r="I26" s="12">
        <f t="shared" si="2"/>
        <v>87.176000000000045</v>
      </c>
      <c r="J26" s="13">
        <f t="shared" si="3"/>
        <v>17.971024053169305</v>
      </c>
      <c r="K26" s="21">
        <f t="shared" ref="K26:K55" si="8">C26-G26</f>
        <v>77.422000000000025</v>
      </c>
      <c r="L26" s="41">
        <f t="shared" ref="L26:L55" si="9">D26-H26</f>
        <v>81.745000000000005</v>
      </c>
      <c r="M26" s="31">
        <f t="shared" si="6"/>
        <v>4.3229999999999791</v>
      </c>
      <c r="N26" s="49">
        <f t="shared" si="7"/>
        <v>5.5836842241223135</v>
      </c>
      <c r="O26" s="52"/>
    </row>
    <row r="27" spans="1:15" x14ac:dyDescent="0.25">
      <c r="A27" s="20" t="s">
        <v>70</v>
      </c>
      <c r="B27" s="27" t="s">
        <v>25</v>
      </c>
      <c r="C27" s="37">
        <v>934.36900000000003</v>
      </c>
      <c r="D27" s="16">
        <v>1042.941</v>
      </c>
      <c r="E27" s="31">
        <f t="shared" si="0"/>
        <v>108.572</v>
      </c>
      <c r="F27" s="46">
        <f t="shared" si="1"/>
        <v>11.619820434967341</v>
      </c>
      <c r="G27" s="2">
        <v>809.50599999999997</v>
      </c>
      <c r="H27" s="1">
        <v>893.94100000000003</v>
      </c>
      <c r="I27" s="12">
        <f t="shared" si="2"/>
        <v>84.435000000000059</v>
      </c>
      <c r="J27" s="13">
        <f t="shared" si="3"/>
        <v>10.430435351930692</v>
      </c>
      <c r="K27" s="21">
        <f t="shared" si="8"/>
        <v>124.86300000000006</v>
      </c>
      <c r="L27" s="41">
        <f t="shared" si="9"/>
        <v>149</v>
      </c>
      <c r="M27" s="31">
        <f t="shared" si="6"/>
        <v>24.136999999999944</v>
      </c>
      <c r="N27" s="49">
        <f t="shared" si="7"/>
        <v>19.330786542050031</v>
      </c>
      <c r="O27" s="52"/>
    </row>
    <row r="28" spans="1:15" x14ac:dyDescent="0.25">
      <c r="A28" s="20" t="s">
        <v>71</v>
      </c>
      <c r="B28" s="27" t="s">
        <v>26</v>
      </c>
      <c r="C28" s="37">
        <v>415.99900000000002</v>
      </c>
      <c r="D28" s="16">
        <v>496.69799999999998</v>
      </c>
      <c r="E28" s="31">
        <f t="shared" si="0"/>
        <v>80.698999999999955</v>
      </c>
      <c r="F28" s="46">
        <f t="shared" si="1"/>
        <v>19.398844708761306</v>
      </c>
      <c r="G28" s="2">
        <v>341.39400000000001</v>
      </c>
      <c r="H28" s="1">
        <v>403.10599999999999</v>
      </c>
      <c r="I28" s="12">
        <f t="shared" si="2"/>
        <v>61.711999999999989</v>
      </c>
      <c r="J28" s="13">
        <f t="shared" si="3"/>
        <v>18.076474689068931</v>
      </c>
      <c r="K28" s="21">
        <f t="shared" si="8"/>
        <v>74.605000000000018</v>
      </c>
      <c r="L28" s="41">
        <f t="shared" si="9"/>
        <v>93.591999999999985</v>
      </c>
      <c r="M28" s="31">
        <f t="shared" si="6"/>
        <v>18.986999999999966</v>
      </c>
      <c r="N28" s="49">
        <f t="shared" si="7"/>
        <v>25.450036860800161</v>
      </c>
      <c r="O28" s="52"/>
    </row>
    <row r="29" spans="1:15" ht="45" x14ac:dyDescent="0.25">
      <c r="A29" s="20" t="s">
        <v>72</v>
      </c>
      <c r="B29" s="27" t="s">
        <v>27</v>
      </c>
      <c r="C29" s="37">
        <v>744.08600000000001</v>
      </c>
      <c r="D29" s="16">
        <v>839.89499999999998</v>
      </c>
      <c r="E29" s="31">
        <f t="shared" si="0"/>
        <v>95.808999999999969</v>
      </c>
      <c r="F29" s="46">
        <f t="shared" si="1"/>
        <v>12.876065401042347</v>
      </c>
      <c r="G29" s="2">
        <v>613.46</v>
      </c>
      <c r="H29" s="1">
        <v>713.55600000000004</v>
      </c>
      <c r="I29" s="12">
        <f t="shared" si="2"/>
        <v>100.096</v>
      </c>
      <c r="J29" s="13">
        <f t="shared" si="3"/>
        <v>16.316630261141722</v>
      </c>
      <c r="K29" s="21">
        <f t="shared" si="8"/>
        <v>130.62599999999998</v>
      </c>
      <c r="L29" s="41">
        <f t="shared" si="9"/>
        <v>126.33899999999994</v>
      </c>
      <c r="M29" s="31">
        <f t="shared" si="6"/>
        <v>-4.2870000000000346</v>
      </c>
      <c r="N29" s="49">
        <f t="shared" si="7"/>
        <v>-3.2818887510909276</v>
      </c>
      <c r="O29" s="56" t="s">
        <v>117</v>
      </c>
    </row>
    <row r="30" spans="1:15" x14ac:dyDescent="0.25">
      <c r="A30" s="20" t="s">
        <v>73</v>
      </c>
      <c r="B30" s="27" t="s">
        <v>103</v>
      </c>
      <c r="C30" s="37">
        <v>349.625</v>
      </c>
      <c r="D30" s="16">
        <v>433.86700000000002</v>
      </c>
      <c r="E30" s="31">
        <f t="shared" si="0"/>
        <v>84.242000000000019</v>
      </c>
      <c r="F30" s="46">
        <f t="shared" si="1"/>
        <v>24.094958884519134</v>
      </c>
      <c r="G30" s="2">
        <v>295.99900000000002</v>
      </c>
      <c r="H30" s="9">
        <v>365.44099999999997</v>
      </c>
      <c r="I30" s="12">
        <f t="shared" si="2"/>
        <v>69.44199999999995</v>
      </c>
      <c r="J30" s="13">
        <f t="shared" si="3"/>
        <v>23.460214392616173</v>
      </c>
      <c r="K30" s="21">
        <f t="shared" si="8"/>
        <v>53.625999999999976</v>
      </c>
      <c r="L30" s="41">
        <f t="shared" si="9"/>
        <v>68.426000000000045</v>
      </c>
      <c r="M30" s="31">
        <f t="shared" si="6"/>
        <v>14.800000000000068</v>
      </c>
      <c r="N30" s="49">
        <f t="shared" si="7"/>
        <v>27.598552940737843</v>
      </c>
      <c r="O30" s="52"/>
    </row>
    <row r="31" spans="1:15" x14ac:dyDescent="0.25">
      <c r="A31" s="20" t="s">
        <v>74</v>
      </c>
      <c r="B31" s="27" t="s">
        <v>28</v>
      </c>
      <c r="C31" s="37">
        <v>992.31799999999998</v>
      </c>
      <c r="D31" s="16">
        <v>1148.9090000000001</v>
      </c>
      <c r="E31" s="31">
        <f t="shared" si="0"/>
        <v>156.59100000000012</v>
      </c>
      <c r="F31" s="46">
        <f t="shared" si="1"/>
        <v>15.780324452443683</v>
      </c>
      <c r="G31" s="2">
        <v>853.68200000000002</v>
      </c>
      <c r="H31" s="1">
        <v>975.38300000000004</v>
      </c>
      <c r="I31" s="12">
        <f t="shared" si="2"/>
        <v>121.70100000000002</v>
      </c>
      <c r="J31" s="13">
        <f t="shared" si="3"/>
        <v>14.256011020497095</v>
      </c>
      <c r="K31" s="21">
        <f t="shared" si="8"/>
        <v>138.63599999999997</v>
      </c>
      <c r="L31" s="41">
        <f t="shared" si="9"/>
        <v>173.52600000000007</v>
      </c>
      <c r="M31" s="31">
        <f t="shared" si="6"/>
        <v>34.8900000000001</v>
      </c>
      <c r="N31" s="49">
        <f t="shared" si="7"/>
        <v>25.1666233878647</v>
      </c>
      <c r="O31" s="52"/>
    </row>
    <row r="32" spans="1:15" x14ac:dyDescent="0.25">
      <c r="A32" s="20" t="s">
        <v>75</v>
      </c>
      <c r="B32" s="27" t="s">
        <v>29</v>
      </c>
      <c r="C32" s="37">
        <v>1074.3720000000001</v>
      </c>
      <c r="D32" s="16">
        <v>1182.0550000000001</v>
      </c>
      <c r="E32" s="31">
        <f t="shared" si="0"/>
        <v>107.68299999999999</v>
      </c>
      <c r="F32" s="46">
        <f t="shared" si="1"/>
        <v>10.022878481568766</v>
      </c>
      <c r="G32" s="2">
        <v>966.11199999999997</v>
      </c>
      <c r="H32" s="1">
        <v>1066.386</v>
      </c>
      <c r="I32" s="12">
        <f t="shared" si="2"/>
        <v>100.274</v>
      </c>
      <c r="J32" s="13">
        <f t="shared" si="3"/>
        <v>10.37912788579378</v>
      </c>
      <c r="K32" s="21">
        <f t="shared" si="8"/>
        <v>108.2600000000001</v>
      </c>
      <c r="L32" s="41">
        <f t="shared" si="9"/>
        <v>115.6690000000001</v>
      </c>
      <c r="M32" s="31">
        <f t="shared" si="6"/>
        <v>7.4089999999999918</v>
      </c>
      <c r="N32" s="49">
        <f t="shared" si="7"/>
        <v>6.8437095880288057</v>
      </c>
      <c r="O32" s="52"/>
    </row>
    <row r="33" spans="1:15" x14ac:dyDescent="0.25">
      <c r="A33" s="20" t="s">
        <v>76</v>
      </c>
      <c r="B33" s="27" t="s">
        <v>30</v>
      </c>
      <c r="C33" s="37">
        <v>112.89700000000001</v>
      </c>
      <c r="D33" s="16">
        <v>161.488</v>
      </c>
      <c r="E33" s="31">
        <f t="shared" si="0"/>
        <v>48.590999999999994</v>
      </c>
      <c r="F33" s="46">
        <f t="shared" si="1"/>
        <v>43.040116212122548</v>
      </c>
      <c r="G33" s="2">
        <v>104.155</v>
      </c>
      <c r="H33" s="1">
        <v>148.828</v>
      </c>
      <c r="I33" s="12">
        <f t="shared" si="2"/>
        <v>44.673000000000002</v>
      </c>
      <c r="J33" s="13">
        <f t="shared" si="3"/>
        <v>42.890883778983245</v>
      </c>
      <c r="K33" s="21">
        <f t="shared" si="8"/>
        <v>8.7420000000000044</v>
      </c>
      <c r="L33" s="41">
        <f t="shared" si="9"/>
        <v>12.659999999999997</v>
      </c>
      <c r="M33" s="31">
        <f t="shared" si="6"/>
        <v>3.9179999999999922</v>
      </c>
      <c r="N33" s="49">
        <f t="shared" si="7"/>
        <v>44.81811942347278</v>
      </c>
      <c r="O33" s="52"/>
    </row>
    <row r="34" spans="1:15" x14ac:dyDescent="0.25">
      <c r="A34" s="20" t="s">
        <v>77</v>
      </c>
      <c r="B34" s="27" t="s">
        <v>31</v>
      </c>
      <c r="C34" s="37">
        <v>2010.8969999999999</v>
      </c>
      <c r="D34" s="16">
        <v>2284.239</v>
      </c>
      <c r="E34" s="31">
        <f t="shared" si="0"/>
        <v>273.3420000000001</v>
      </c>
      <c r="F34" s="46">
        <f t="shared" si="1"/>
        <v>13.59303833065543</v>
      </c>
      <c r="G34" s="2">
        <v>1718.701</v>
      </c>
      <c r="H34" s="9">
        <v>1986.4079999999999</v>
      </c>
      <c r="I34" s="12">
        <f t="shared" si="2"/>
        <v>267.70699999999988</v>
      </c>
      <c r="J34" s="13">
        <f t="shared" si="3"/>
        <v>15.576124061136861</v>
      </c>
      <c r="K34" s="21">
        <f t="shared" si="8"/>
        <v>292.19599999999991</v>
      </c>
      <c r="L34" s="41">
        <f t="shared" si="9"/>
        <v>297.83100000000013</v>
      </c>
      <c r="M34" s="31">
        <f t="shared" si="6"/>
        <v>5.6350000000002183</v>
      </c>
      <c r="N34" s="49">
        <f t="shared" si="7"/>
        <v>1.92850004791312</v>
      </c>
      <c r="O34" s="52"/>
    </row>
    <row r="35" spans="1:15" x14ac:dyDescent="0.25">
      <c r="A35" s="20" t="s">
        <v>78</v>
      </c>
      <c r="B35" s="27" t="s">
        <v>104</v>
      </c>
      <c r="C35" s="37">
        <v>268.56599999999997</v>
      </c>
      <c r="D35" s="16">
        <v>276.35300000000001</v>
      </c>
      <c r="E35" s="31">
        <f t="shared" si="0"/>
        <v>7.7870000000000346</v>
      </c>
      <c r="F35" s="46">
        <f t="shared" si="1"/>
        <v>2.8994734999962897</v>
      </c>
      <c r="G35" s="2">
        <v>260.017</v>
      </c>
      <c r="H35" s="1">
        <v>267.7</v>
      </c>
      <c r="I35" s="12">
        <f t="shared" si="2"/>
        <v>7.6829999999999927</v>
      </c>
      <c r="J35" s="13">
        <f t="shared" si="3"/>
        <v>2.9548068010937718</v>
      </c>
      <c r="K35" s="21">
        <f t="shared" si="8"/>
        <v>8.5489999999999782</v>
      </c>
      <c r="L35" s="41">
        <f t="shared" si="9"/>
        <v>8.65300000000002</v>
      </c>
      <c r="M35" s="31">
        <f t="shared" si="6"/>
        <v>0.10400000000004184</v>
      </c>
      <c r="N35" s="49">
        <f t="shared" si="7"/>
        <v>1.2165165516439596</v>
      </c>
      <c r="O35" s="52"/>
    </row>
    <row r="36" spans="1:15" x14ac:dyDescent="0.25">
      <c r="A36" s="20" t="s">
        <v>79</v>
      </c>
      <c r="B36" s="28" t="s">
        <v>105</v>
      </c>
      <c r="C36" s="37">
        <v>15.22</v>
      </c>
      <c r="D36" s="16">
        <v>15.612</v>
      </c>
      <c r="E36" s="31">
        <f t="shared" si="0"/>
        <v>0.39199999999999946</v>
      </c>
      <c r="F36" s="46">
        <f t="shared" si="1"/>
        <v>2.5755584756898782</v>
      </c>
      <c r="G36" s="2">
        <v>13.922000000000001</v>
      </c>
      <c r="H36" s="1">
        <v>14.1</v>
      </c>
      <c r="I36" s="12">
        <f t="shared" si="2"/>
        <v>0.17799999999999905</v>
      </c>
      <c r="J36" s="13">
        <f t="shared" si="3"/>
        <v>1.2785519321936434</v>
      </c>
      <c r="K36" s="21">
        <f t="shared" si="8"/>
        <v>1.298</v>
      </c>
      <c r="L36" s="41">
        <f t="shared" si="9"/>
        <v>1.5120000000000005</v>
      </c>
      <c r="M36" s="31">
        <f t="shared" si="6"/>
        <v>0.21400000000000041</v>
      </c>
      <c r="N36" s="49">
        <f t="shared" si="7"/>
        <v>16.486902927580925</v>
      </c>
      <c r="O36" s="52"/>
    </row>
    <row r="37" spans="1:15" x14ac:dyDescent="0.25">
      <c r="A37" s="20" t="s">
        <v>80</v>
      </c>
      <c r="B37" s="27" t="s">
        <v>32</v>
      </c>
      <c r="C37" s="37">
        <v>1704.1379999999999</v>
      </c>
      <c r="D37" s="16">
        <v>1997.751</v>
      </c>
      <c r="E37" s="31">
        <f t="shared" si="0"/>
        <v>293.61300000000006</v>
      </c>
      <c r="F37" s="46">
        <f t="shared" si="1"/>
        <v>17.229414519246685</v>
      </c>
      <c r="G37" s="2">
        <v>1528.598</v>
      </c>
      <c r="H37" s="1">
        <v>1760.569</v>
      </c>
      <c r="I37" s="12">
        <f t="shared" si="2"/>
        <v>231.971</v>
      </c>
      <c r="J37" s="13">
        <f t="shared" si="3"/>
        <v>15.175409100365172</v>
      </c>
      <c r="K37" s="21">
        <f t="shared" si="8"/>
        <v>175.53999999999996</v>
      </c>
      <c r="L37" s="41">
        <f t="shared" si="9"/>
        <v>237.18200000000002</v>
      </c>
      <c r="M37" s="31">
        <f t="shared" si="6"/>
        <v>61.642000000000053</v>
      </c>
      <c r="N37" s="49">
        <f t="shared" si="7"/>
        <v>35.115643158254564</v>
      </c>
      <c r="O37" s="52"/>
    </row>
    <row r="38" spans="1:15" x14ac:dyDescent="0.25">
      <c r="A38" s="20" t="s">
        <v>81</v>
      </c>
      <c r="B38" s="27" t="s">
        <v>33</v>
      </c>
      <c r="C38" s="37">
        <v>1030.3119999999999</v>
      </c>
      <c r="D38" s="16">
        <v>1198.502</v>
      </c>
      <c r="E38" s="31">
        <f t="shared" si="0"/>
        <v>168.19000000000005</v>
      </c>
      <c r="F38" s="46">
        <f t="shared" si="1"/>
        <v>16.32418141300888</v>
      </c>
      <c r="G38" s="2">
        <v>877.28200000000004</v>
      </c>
      <c r="H38" s="1">
        <v>1018.369</v>
      </c>
      <c r="I38" s="12">
        <f t="shared" si="2"/>
        <v>141.08699999999999</v>
      </c>
      <c r="J38" s="13">
        <f t="shared" si="3"/>
        <v>16.0822859696198</v>
      </c>
      <c r="K38" s="21">
        <f t="shared" si="8"/>
        <v>153.02999999999986</v>
      </c>
      <c r="L38" s="41">
        <f t="shared" si="9"/>
        <v>180.13299999999992</v>
      </c>
      <c r="M38" s="31">
        <f t="shared" si="6"/>
        <v>27.103000000000065</v>
      </c>
      <c r="N38" s="49">
        <f t="shared" si="7"/>
        <v>17.710906358230471</v>
      </c>
      <c r="O38" s="52"/>
    </row>
    <row r="39" spans="1:15" x14ac:dyDescent="0.25">
      <c r="A39" s="20" t="s">
        <v>82</v>
      </c>
      <c r="B39" s="27" t="s">
        <v>34</v>
      </c>
      <c r="C39" s="37">
        <v>68.606999999999999</v>
      </c>
      <c r="D39" s="16">
        <v>75.569000000000003</v>
      </c>
      <c r="E39" s="31">
        <f t="shared" si="0"/>
        <v>6.9620000000000033</v>
      </c>
      <c r="F39" s="46">
        <f t="shared" si="1"/>
        <v>10.147652571895001</v>
      </c>
      <c r="G39" s="2">
        <v>62.073999999999998</v>
      </c>
      <c r="H39" s="1">
        <v>68.941999999999993</v>
      </c>
      <c r="I39" s="12">
        <f t="shared" si="2"/>
        <v>6.867999999999995</v>
      </c>
      <c r="J39" s="13">
        <f t="shared" si="3"/>
        <v>11.064213680445912</v>
      </c>
      <c r="K39" s="21">
        <f t="shared" si="8"/>
        <v>6.5330000000000013</v>
      </c>
      <c r="L39" s="41">
        <f t="shared" si="9"/>
        <v>6.6270000000000095</v>
      </c>
      <c r="M39" s="31">
        <f t="shared" si="6"/>
        <v>9.4000000000008299E-2</v>
      </c>
      <c r="N39" s="49">
        <f t="shared" si="7"/>
        <v>1.4388489208634361</v>
      </c>
      <c r="O39" s="52"/>
    </row>
    <row r="40" spans="1:15" x14ac:dyDescent="0.25">
      <c r="A40" s="20" t="s">
        <v>83</v>
      </c>
      <c r="B40" s="27" t="s">
        <v>35</v>
      </c>
      <c r="C40" s="37">
        <v>1024.865</v>
      </c>
      <c r="D40" s="16">
        <v>1218.643</v>
      </c>
      <c r="E40" s="31">
        <f t="shared" si="0"/>
        <v>193.77800000000002</v>
      </c>
      <c r="F40" s="46">
        <f t="shared" si="1"/>
        <v>18.907661009010944</v>
      </c>
      <c r="G40" s="2">
        <v>865.20299999999997</v>
      </c>
      <c r="H40" s="1">
        <v>992.10599999999999</v>
      </c>
      <c r="I40" s="12">
        <f t="shared" si="2"/>
        <v>126.90300000000002</v>
      </c>
      <c r="J40" s="13">
        <f t="shared" si="3"/>
        <v>14.66742487023277</v>
      </c>
      <c r="K40" s="21">
        <f t="shared" si="8"/>
        <v>159.66200000000003</v>
      </c>
      <c r="L40" s="41">
        <f t="shared" si="9"/>
        <v>226.53700000000003</v>
      </c>
      <c r="M40" s="31">
        <f t="shared" si="6"/>
        <v>66.875</v>
      </c>
      <c r="N40" s="49">
        <f t="shared" si="7"/>
        <v>41.885357818391341</v>
      </c>
      <c r="O40" s="52"/>
    </row>
    <row r="41" spans="1:15" x14ac:dyDescent="0.25">
      <c r="A41" s="20" t="s">
        <v>84</v>
      </c>
      <c r="B41" s="27" t="s">
        <v>106</v>
      </c>
      <c r="C41" s="37">
        <v>455.92899999999997</v>
      </c>
      <c r="D41" s="16">
        <v>496.89299999999997</v>
      </c>
      <c r="E41" s="31">
        <f t="shared" si="0"/>
        <v>40.963999999999999</v>
      </c>
      <c r="F41" s="46">
        <f t="shared" si="1"/>
        <v>8.9847322719107581</v>
      </c>
      <c r="G41" s="2">
        <v>413.95</v>
      </c>
      <c r="H41" s="9">
        <v>433.11399999999998</v>
      </c>
      <c r="I41" s="12">
        <f t="shared" si="2"/>
        <v>19.163999999999987</v>
      </c>
      <c r="J41" s="13">
        <f t="shared" si="3"/>
        <v>4.6295446309940784</v>
      </c>
      <c r="K41" s="21">
        <f t="shared" si="8"/>
        <v>41.978999999999985</v>
      </c>
      <c r="L41" s="41">
        <f t="shared" si="9"/>
        <v>63.778999999999996</v>
      </c>
      <c r="M41" s="31">
        <f t="shared" si="6"/>
        <v>21.800000000000011</v>
      </c>
      <c r="N41" s="49">
        <f t="shared" si="7"/>
        <v>51.930727268396147</v>
      </c>
      <c r="O41" s="52"/>
    </row>
    <row r="42" spans="1:15" x14ac:dyDescent="0.25">
      <c r="A42" s="17" t="s">
        <v>85</v>
      </c>
      <c r="B42" s="29" t="s">
        <v>36</v>
      </c>
      <c r="C42" s="37">
        <v>274.11599999999999</v>
      </c>
      <c r="D42" s="16">
        <v>337.84500000000003</v>
      </c>
      <c r="E42" s="31">
        <f t="shared" si="0"/>
        <v>63.729000000000042</v>
      </c>
      <c r="F42" s="46">
        <f t="shared" si="1"/>
        <v>23.248916517094969</v>
      </c>
      <c r="G42" s="2">
        <v>226.41900000000001</v>
      </c>
      <c r="H42" s="9">
        <v>261.03399999999999</v>
      </c>
      <c r="I42" s="12">
        <f t="shared" si="2"/>
        <v>34.614999999999981</v>
      </c>
      <c r="J42" s="13">
        <f t="shared" si="3"/>
        <v>15.288027948184551</v>
      </c>
      <c r="K42" s="21">
        <f t="shared" si="8"/>
        <v>47.696999999999974</v>
      </c>
      <c r="L42" s="41">
        <f t="shared" si="9"/>
        <v>76.811000000000035</v>
      </c>
      <c r="M42" s="31">
        <f t="shared" si="6"/>
        <v>29.114000000000061</v>
      </c>
      <c r="N42" s="49">
        <f t="shared" si="7"/>
        <v>61.039478373902078</v>
      </c>
      <c r="O42" s="52"/>
    </row>
    <row r="43" spans="1:15" x14ac:dyDescent="0.25">
      <c r="A43" s="17" t="s">
        <v>86</v>
      </c>
      <c r="B43" s="27" t="s">
        <v>37</v>
      </c>
      <c r="C43" s="37">
        <v>59.484999999999999</v>
      </c>
      <c r="D43" s="16">
        <v>70.415000000000006</v>
      </c>
      <c r="E43" s="31">
        <f t="shared" si="0"/>
        <v>10.930000000000007</v>
      </c>
      <c r="F43" s="46">
        <f t="shared" si="1"/>
        <v>18.374380095822488</v>
      </c>
      <c r="G43" s="2">
        <v>56.404000000000003</v>
      </c>
      <c r="H43" s="1">
        <v>67.043999999999997</v>
      </c>
      <c r="I43" s="12">
        <f t="shared" si="2"/>
        <v>10.639999999999993</v>
      </c>
      <c r="J43" s="13">
        <f t="shared" si="3"/>
        <v>18.863910360967296</v>
      </c>
      <c r="K43" s="21">
        <f t="shared" si="8"/>
        <v>3.080999999999996</v>
      </c>
      <c r="L43" s="41">
        <f t="shared" si="9"/>
        <v>3.3710000000000093</v>
      </c>
      <c r="M43" s="31">
        <f t="shared" si="6"/>
        <v>0.29000000000001336</v>
      </c>
      <c r="N43" s="49">
        <f t="shared" si="7"/>
        <v>9.4125283998706184</v>
      </c>
      <c r="O43" s="52"/>
    </row>
    <row r="44" spans="1:15" x14ac:dyDescent="0.25">
      <c r="A44" s="17" t="s">
        <v>87</v>
      </c>
      <c r="B44" s="27" t="s">
        <v>38</v>
      </c>
      <c r="C44" s="37">
        <v>866.99300000000005</v>
      </c>
      <c r="D44" s="16">
        <v>952.63300000000004</v>
      </c>
      <c r="E44" s="31">
        <f t="shared" si="0"/>
        <v>85.639999999999986</v>
      </c>
      <c r="F44" s="46">
        <f t="shared" si="1"/>
        <v>9.877819082737691</v>
      </c>
      <c r="G44" s="2">
        <v>755.23400000000004</v>
      </c>
      <c r="H44" s="1">
        <v>818.44299999999998</v>
      </c>
      <c r="I44" s="12">
        <f t="shared" si="2"/>
        <v>63.208999999999946</v>
      </c>
      <c r="J44" s="13">
        <f t="shared" si="3"/>
        <v>8.369459002110597</v>
      </c>
      <c r="K44" s="21">
        <f t="shared" si="8"/>
        <v>111.75900000000001</v>
      </c>
      <c r="L44" s="41">
        <f t="shared" si="9"/>
        <v>134.19000000000005</v>
      </c>
      <c r="M44" s="31">
        <f t="shared" si="6"/>
        <v>22.43100000000004</v>
      </c>
      <c r="N44" s="49">
        <f t="shared" si="7"/>
        <v>20.070866775830169</v>
      </c>
      <c r="O44" s="52"/>
    </row>
    <row r="45" spans="1:15" x14ac:dyDescent="0.25">
      <c r="A45" s="17" t="s">
        <v>88</v>
      </c>
      <c r="B45" s="27" t="s">
        <v>107</v>
      </c>
      <c r="C45" s="37">
        <v>299.78800000000001</v>
      </c>
      <c r="D45" s="16">
        <v>349.75</v>
      </c>
      <c r="E45" s="31">
        <f t="shared" si="0"/>
        <v>49.961999999999989</v>
      </c>
      <c r="F45" s="46">
        <f t="shared" si="1"/>
        <v>16.66577714918542</v>
      </c>
      <c r="G45" s="2">
        <v>253.517</v>
      </c>
      <c r="H45" s="1">
        <v>291.43200000000002</v>
      </c>
      <c r="I45" s="12">
        <f t="shared" si="2"/>
        <v>37.91500000000002</v>
      </c>
      <c r="J45" s="13">
        <f t="shared" si="3"/>
        <v>14.955604555118601</v>
      </c>
      <c r="K45" s="21">
        <f t="shared" si="8"/>
        <v>46.271000000000015</v>
      </c>
      <c r="L45" s="41">
        <f t="shared" si="9"/>
        <v>58.317999999999984</v>
      </c>
      <c r="M45" s="31">
        <f t="shared" si="6"/>
        <v>12.046999999999969</v>
      </c>
      <c r="N45" s="49">
        <f t="shared" si="7"/>
        <v>26.035745931576937</v>
      </c>
      <c r="O45" s="52"/>
    </row>
    <row r="46" spans="1:15" x14ac:dyDescent="0.25">
      <c r="A46" s="17" t="s">
        <v>89</v>
      </c>
      <c r="B46" s="27" t="s">
        <v>39</v>
      </c>
      <c r="C46" s="37">
        <v>51.127000000000002</v>
      </c>
      <c r="D46" s="16">
        <v>61.454000000000001</v>
      </c>
      <c r="E46" s="31">
        <f t="shared" si="0"/>
        <v>10.326999999999998</v>
      </c>
      <c r="F46" s="46">
        <f t="shared" si="1"/>
        <v>20.198720832436866</v>
      </c>
      <c r="G46" s="6">
        <v>48.814</v>
      </c>
      <c r="H46" s="1">
        <v>58.139000000000003</v>
      </c>
      <c r="I46" s="12">
        <f t="shared" si="2"/>
        <v>9.3250000000000028</v>
      </c>
      <c r="J46" s="13">
        <f t="shared" si="3"/>
        <v>19.103126152333353</v>
      </c>
      <c r="K46" s="21">
        <f t="shared" si="8"/>
        <v>2.3130000000000024</v>
      </c>
      <c r="L46" s="41">
        <f t="shared" si="9"/>
        <v>3.3149999999999977</v>
      </c>
      <c r="M46" s="31">
        <f t="shared" si="6"/>
        <v>1.0019999999999953</v>
      </c>
      <c r="N46" s="49">
        <f t="shared" si="7"/>
        <v>43.320363164720895</v>
      </c>
      <c r="O46" s="52"/>
    </row>
    <row r="47" spans="1:15" x14ac:dyDescent="0.25">
      <c r="A47" s="17" t="s">
        <v>90</v>
      </c>
      <c r="B47" s="27" t="s">
        <v>40</v>
      </c>
      <c r="C47" s="37">
        <v>1112.3699999999999</v>
      </c>
      <c r="D47" s="16">
        <v>1326.0150000000001</v>
      </c>
      <c r="E47" s="31">
        <f t="shared" si="0"/>
        <v>213.64500000000021</v>
      </c>
      <c r="F47" s="46">
        <f t="shared" si="1"/>
        <v>19.206289274252292</v>
      </c>
      <c r="G47" s="6">
        <v>909.92700000000002</v>
      </c>
      <c r="H47" s="1">
        <v>1064.3699999999999</v>
      </c>
      <c r="I47" s="12">
        <f t="shared" si="2"/>
        <v>154.44299999999987</v>
      </c>
      <c r="J47" s="13">
        <f t="shared" si="3"/>
        <v>16.973119821699967</v>
      </c>
      <c r="K47" s="21">
        <f t="shared" si="8"/>
        <v>202.44299999999987</v>
      </c>
      <c r="L47" s="41">
        <f t="shared" si="9"/>
        <v>261.64500000000021</v>
      </c>
      <c r="M47" s="31">
        <f t="shared" si="6"/>
        <v>59.202000000000339</v>
      </c>
      <c r="N47" s="49">
        <f t="shared" si="7"/>
        <v>29.243787140084059</v>
      </c>
      <c r="O47" s="52"/>
    </row>
    <row r="48" spans="1:15" x14ac:dyDescent="0.25">
      <c r="A48" s="17" t="s">
        <v>91</v>
      </c>
      <c r="B48" s="24" t="s">
        <v>41</v>
      </c>
      <c r="C48" s="36">
        <v>454.67899999999997</v>
      </c>
      <c r="D48" s="16">
        <v>560.57399999999996</v>
      </c>
      <c r="E48" s="31">
        <f t="shared" si="0"/>
        <v>105.89499999999998</v>
      </c>
      <c r="F48" s="46">
        <f t="shared" si="1"/>
        <v>23.29005738114142</v>
      </c>
      <c r="G48" s="6">
        <v>395.68299999999999</v>
      </c>
      <c r="H48" s="1">
        <v>489.80900000000003</v>
      </c>
      <c r="I48" s="12">
        <f t="shared" si="2"/>
        <v>94.126000000000033</v>
      </c>
      <c r="J48" s="13">
        <f t="shared" si="3"/>
        <v>23.788234521068642</v>
      </c>
      <c r="K48" s="21">
        <f t="shared" si="8"/>
        <v>58.995999999999981</v>
      </c>
      <c r="L48" s="41">
        <f t="shared" si="9"/>
        <v>70.76499999999993</v>
      </c>
      <c r="M48" s="31">
        <f t="shared" si="6"/>
        <v>11.768999999999949</v>
      </c>
      <c r="N48" s="49">
        <f t="shared" si="7"/>
        <v>19.948810088819499</v>
      </c>
      <c r="O48" s="52"/>
    </row>
    <row r="49" spans="1:15" x14ac:dyDescent="0.25">
      <c r="A49" s="17" t="s">
        <v>92</v>
      </c>
      <c r="B49" s="27" t="s">
        <v>42</v>
      </c>
      <c r="C49" s="37">
        <v>573.46100000000001</v>
      </c>
      <c r="D49" s="16">
        <v>659.17600000000004</v>
      </c>
      <c r="E49" s="31">
        <f t="shared" si="0"/>
        <v>85.715000000000032</v>
      </c>
      <c r="F49" s="46">
        <f t="shared" si="1"/>
        <v>14.946962391513988</v>
      </c>
      <c r="G49" s="6">
        <v>528.12400000000002</v>
      </c>
      <c r="H49" s="1">
        <v>605.60699999999997</v>
      </c>
      <c r="I49" s="12">
        <f t="shared" si="2"/>
        <v>77.482999999999947</v>
      </c>
      <c r="J49" s="13">
        <f t="shared" si="3"/>
        <v>14.671365058206018</v>
      </c>
      <c r="K49" s="21">
        <f t="shared" si="8"/>
        <v>45.336999999999989</v>
      </c>
      <c r="L49" s="41">
        <f t="shared" si="9"/>
        <v>53.569000000000074</v>
      </c>
      <c r="M49" s="31">
        <f t="shared" si="6"/>
        <v>8.2320000000000846</v>
      </c>
      <c r="N49" s="49">
        <f t="shared" si="7"/>
        <v>18.157354919822851</v>
      </c>
      <c r="O49" s="52"/>
    </row>
    <row r="50" spans="1:15" x14ac:dyDescent="0.25">
      <c r="A50" s="17" t="s">
        <v>93</v>
      </c>
      <c r="B50" s="27" t="s">
        <v>108</v>
      </c>
      <c r="C50" s="37">
        <v>184.40600000000001</v>
      </c>
      <c r="D50" s="16">
        <v>232.28700000000001</v>
      </c>
      <c r="E50" s="31">
        <f t="shared" si="0"/>
        <v>47.881</v>
      </c>
      <c r="F50" s="46">
        <f t="shared" si="1"/>
        <v>25.964990293157484</v>
      </c>
      <c r="G50" s="6">
        <v>167.78899999999999</v>
      </c>
      <c r="H50" s="1">
        <v>210.74299999999999</v>
      </c>
      <c r="I50" s="12">
        <f t="shared" si="2"/>
        <v>42.954000000000008</v>
      </c>
      <c r="J50" s="13">
        <f t="shared" si="3"/>
        <v>25.600009535786022</v>
      </c>
      <c r="K50" s="21">
        <f t="shared" si="8"/>
        <v>16.617000000000019</v>
      </c>
      <c r="L50" s="41">
        <f t="shared" si="9"/>
        <v>21.544000000000011</v>
      </c>
      <c r="M50" s="31">
        <f t="shared" si="6"/>
        <v>4.9269999999999925</v>
      </c>
      <c r="N50" s="49">
        <f t="shared" si="7"/>
        <v>29.650358067039701</v>
      </c>
      <c r="O50" s="52"/>
    </row>
    <row r="51" spans="1:15" x14ac:dyDescent="0.25">
      <c r="A51" s="17" t="s">
        <v>94</v>
      </c>
      <c r="B51" s="27" t="s">
        <v>109</v>
      </c>
      <c r="C51" s="37">
        <v>277.92399999999998</v>
      </c>
      <c r="D51" s="16">
        <v>327.29199999999997</v>
      </c>
      <c r="E51" s="31">
        <f t="shared" si="0"/>
        <v>49.367999999999995</v>
      </c>
      <c r="F51" s="46">
        <f t="shared" si="1"/>
        <v>17.76312948863718</v>
      </c>
      <c r="G51" s="6">
        <v>247.73400000000001</v>
      </c>
      <c r="H51" s="1">
        <v>279.78500000000003</v>
      </c>
      <c r="I51" s="12">
        <f t="shared" si="2"/>
        <v>32.051000000000016</v>
      </c>
      <c r="J51" s="13">
        <f t="shared" si="3"/>
        <v>12.937667013813209</v>
      </c>
      <c r="K51" s="21">
        <f t="shared" si="8"/>
        <v>30.189999999999969</v>
      </c>
      <c r="L51" s="41">
        <f t="shared" si="9"/>
        <v>47.506999999999948</v>
      </c>
      <c r="M51" s="31">
        <f t="shared" si="6"/>
        <v>17.316999999999979</v>
      </c>
      <c r="N51" s="49">
        <f t="shared" si="7"/>
        <v>57.360052997681343</v>
      </c>
      <c r="O51" s="52"/>
    </row>
    <row r="52" spans="1:15" x14ac:dyDescent="0.25">
      <c r="A52" s="17" t="s">
        <v>95</v>
      </c>
      <c r="B52" s="24" t="s">
        <v>43</v>
      </c>
      <c r="C52" s="37">
        <v>146.81700000000001</v>
      </c>
      <c r="D52" s="16">
        <v>164.88</v>
      </c>
      <c r="E52" s="31">
        <f t="shared" si="0"/>
        <v>18.062999999999988</v>
      </c>
      <c r="F52" s="46">
        <f t="shared" si="1"/>
        <v>12.303071170232322</v>
      </c>
      <c r="G52" s="6">
        <v>113.88</v>
      </c>
      <c r="H52" s="1">
        <v>129.32499999999999</v>
      </c>
      <c r="I52" s="12">
        <f t="shared" si="2"/>
        <v>15.444999999999993</v>
      </c>
      <c r="J52" s="13">
        <f t="shared" si="3"/>
        <v>13.562521952932908</v>
      </c>
      <c r="K52" s="21">
        <f t="shared" si="8"/>
        <v>32.937000000000012</v>
      </c>
      <c r="L52" s="41">
        <f t="shared" si="9"/>
        <v>35.555000000000007</v>
      </c>
      <c r="M52" s="31">
        <f t="shared" si="6"/>
        <v>2.617999999999995</v>
      </c>
      <c r="N52" s="49">
        <f t="shared" si="7"/>
        <v>7.9485077572334886</v>
      </c>
      <c r="O52" s="52"/>
    </row>
    <row r="53" spans="1:15" x14ac:dyDescent="0.25">
      <c r="A53" s="17" t="s">
        <v>96</v>
      </c>
      <c r="B53" s="24" t="s">
        <v>44</v>
      </c>
      <c r="C53" s="37">
        <v>172.14400000000001</v>
      </c>
      <c r="D53" s="16">
        <v>184.23400000000001</v>
      </c>
      <c r="E53" s="31">
        <f t="shared" si="0"/>
        <v>12.090000000000003</v>
      </c>
      <c r="F53" s="46">
        <f t="shared" si="1"/>
        <v>7.0231898875360184</v>
      </c>
      <c r="G53" s="6">
        <v>165.87899999999999</v>
      </c>
      <c r="H53" s="1">
        <v>176.71100000000001</v>
      </c>
      <c r="I53" s="12">
        <f t="shared" si="2"/>
        <v>10.832000000000022</v>
      </c>
      <c r="J53" s="13">
        <f t="shared" si="3"/>
        <v>6.5300610686102658</v>
      </c>
      <c r="K53" s="21">
        <f t="shared" si="8"/>
        <v>6.2650000000000148</v>
      </c>
      <c r="L53" s="41">
        <f t="shared" si="9"/>
        <v>7.5229999999999961</v>
      </c>
      <c r="M53" s="31">
        <f t="shared" si="6"/>
        <v>1.2579999999999814</v>
      </c>
      <c r="N53" s="49">
        <f t="shared" si="7"/>
        <v>20.079808459696384</v>
      </c>
      <c r="O53" s="52"/>
    </row>
    <row r="54" spans="1:15" ht="30" x14ac:dyDescent="0.25">
      <c r="A54" s="17" t="s">
        <v>97</v>
      </c>
      <c r="B54" s="27" t="s">
        <v>45</v>
      </c>
      <c r="C54" s="37">
        <v>461.495</v>
      </c>
      <c r="D54" s="16">
        <v>573.33299999999997</v>
      </c>
      <c r="E54" s="31">
        <f t="shared" si="0"/>
        <v>111.83799999999997</v>
      </c>
      <c r="F54" s="46">
        <f t="shared" si="1"/>
        <v>24.233848687418057</v>
      </c>
      <c r="G54" s="6">
        <v>400.24599999999998</v>
      </c>
      <c r="H54" s="1">
        <v>464.40199999999999</v>
      </c>
      <c r="I54" s="12">
        <f t="shared" si="2"/>
        <v>64.156000000000006</v>
      </c>
      <c r="J54" s="13">
        <f t="shared" si="3"/>
        <v>16.029142077622264</v>
      </c>
      <c r="K54" s="21">
        <f t="shared" si="8"/>
        <v>61.249000000000024</v>
      </c>
      <c r="L54" s="41">
        <f t="shared" si="9"/>
        <v>108.93099999999998</v>
      </c>
      <c r="M54" s="31">
        <f t="shared" si="6"/>
        <v>47.68199999999996</v>
      </c>
      <c r="N54" s="49">
        <f t="shared" si="7"/>
        <v>77.849434276477893</v>
      </c>
      <c r="O54" s="56" t="s">
        <v>120</v>
      </c>
    </row>
    <row r="55" spans="1:15" ht="15.75" thickBot="1" x14ac:dyDescent="0.3">
      <c r="A55" s="18" t="s">
        <v>98</v>
      </c>
      <c r="B55" s="30" t="s">
        <v>110</v>
      </c>
      <c r="C55" s="38">
        <v>385.43200000000002</v>
      </c>
      <c r="D55" s="19">
        <v>410.58499999999998</v>
      </c>
      <c r="E55" s="31">
        <f t="shared" si="0"/>
        <v>25.152999999999963</v>
      </c>
      <c r="F55" s="46">
        <f t="shared" si="1"/>
        <v>6.5259241578280891</v>
      </c>
      <c r="G55" s="6">
        <v>330.22800000000001</v>
      </c>
      <c r="H55" s="9">
        <v>349.27300000000002</v>
      </c>
      <c r="I55" s="12">
        <f t="shared" si="2"/>
        <v>19.045000000000016</v>
      </c>
      <c r="J55" s="13">
        <f t="shared" si="3"/>
        <v>5.7672274913090398</v>
      </c>
      <c r="K55" s="21">
        <f t="shared" si="8"/>
        <v>55.204000000000008</v>
      </c>
      <c r="L55" s="41">
        <f t="shared" si="9"/>
        <v>61.311999999999955</v>
      </c>
      <c r="M55" s="31">
        <f t="shared" si="6"/>
        <v>6.1079999999999472</v>
      </c>
      <c r="N55" s="49">
        <f t="shared" si="7"/>
        <v>11.064415622056275</v>
      </c>
      <c r="O55" s="52"/>
    </row>
    <row r="56" spans="1:15" ht="15.75" thickBot="1" x14ac:dyDescent="0.3">
      <c r="A56" s="22"/>
      <c r="B56" s="45" t="s">
        <v>46</v>
      </c>
      <c r="C56" s="39">
        <f>+SUM(C6:C55)</f>
        <v>30393.994749999994</v>
      </c>
      <c r="D56" s="40">
        <f>+SUM(D6:D55)</f>
        <v>35552.159999999996</v>
      </c>
      <c r="E56" s="32">
        <f t="shared" si="0"/>
        <v>5158.1652500000018</v>
      </c>
      <c r="F56" s="47">
        <f>+E56/C56*100</f>
        <v>16.971001319265554</v>
      </c>
      <c r="G56" s="7">
        <f>+SUM(G6:G55)</f>
        <v>25102.720000000001</v>
      </c>
      <c r="H56" s="8">
        <f>+SUM(H6:H55)</f>
        <v>28908.155999999999</v>
      </c>
      <c r="I56" s="4">
        <f t="shared" si="2"/>
        <v>3805.4359999999979</v>
      </c>
      <c r="J56" s="14">
        <f t="shared" si="3"/>
        <v>15.159456823802353</v>
      </c>
      <c r="K56" s="39">
        <f>+SUM(K6:K55)</f>
        <v>5291.2747499999987</v>
      </c>
      <c r="L56" s="48">
        <f>+SUM(L6:L55)</f>
        <v>6644.0040000000008</v>
      </c>
      <c r="M56" s="32">
        <f t="shared" si="6"/>
        <v>1352.7292500000021</v>
      </c>
      <c r="N56" s="50">
        <f t="shared" si="7"/>
        <v>25.565280842768605</v>
      </c>
      <c r="O56" s="53"/>
    </row>
  </sheetData>
  <mergeCells count="9">
    <mergeCell ref="A4:A5"/>
    <mergeCell ref="B4:B5"/>
    <mergeCell ref="K4:L4"/>
    <mergeCell ref="M4:N4"/>
    <mergeCell ref="O4:O5"/>
    <mergeCell ref="C4:D4"/>
    <mergeCell ref="E4:F4"/>
    <mergeCell ref="G4:H4"/>
    <mergeCell ref="I4:J4"/>
  </mergeCells>
  <pageMargins left="0.7" right="0.7" top="0.75" bottom="0.75" header="0.3" footer="0.3"/>
  <pageSetup paperSize="8" scale="9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Lapas1</vt:lpstr>
      <vt:lpstr>Lapas2</vt:lpstr>
      <vt:lpstr>Lapas3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Ramutė Balčiūnienė</dc:creator>
  <cp:lastModifiedBy>Rasa Virbalienė</cp:lastModifiedBy>
  <cp:lastPrinted>2023-01-25T09:19:35Z</cp:lastPrinted>
  <dcterms:created xsi:type="dcterms:W3CDTF">2020-02-13T08:30:58Z</dcterms:created>
  <dcterms:modified xsi:type="dcterms:W3CDTF">2023-01-26T08:28:04Z</dcterms:modified>
</cp:coreProperties>
</file>